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135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<sst xmlns="http://schemas.openxmlformats.org/spreadsheetml/2006/main" count="91" uniqueCount="85">
  <si>
    <t>EE</t>
  </si>
  <si>
    <t>редни број</t>
  </si>
  <si>
    <t>редовност похађања наставе</t>
  </si>
  <si>
    <t>I кол.</t>
  </si>
  <si>
    <t>II кол.</t>
  </si>
  <si>
    <t>активност</t>
  </si>
  <si>
    <t>укупно предиспитних обавеза</t>
  </si>
  <si>
    <t>проценат испуњености предиспитних обавеза</t>
  </si>
  <si>
    <t>писмени %</t>
  </si>
  <si>
    <t>писмени бодови</t>
  </si>
  <si>
    <t>усмени</t>
  </si>
  <si>
    <t>укупно</t>
  </si>
  <si>
    <t>АКТ</t>
  </si>
  <si>
    <t>ДОМ</t>
  </si>
  <si>
    <t>КОЛ</t>
  </si>
  <si>
    <t>ИСПИТ</t>
  </si>
  <si>
    <t>УКУПНО</t>
  </si>
  <si>
    <t>КОНАЧНА ОЦЕНА</t>
  </si>
  <si>
    <t>шифра</t>
  </si>
  <si>
    <t>рок у коме је испит положен</t>
  </si>
  <si>
    <t>јан/феб</t>
  </si>
  <si>
    <t>април</t>
  </si>
  <si>
    <t>јун/јул</t>
  </si>
  <si>
    <t>септ/окт</t>
  </si>
  <si>
    <t>нису испуњене предиспитне обавезе</t>
  </si>
  <si>
    <t>поновно предиспитне обавезе следеће школске године</t>
  </si>
  <si>
    <t>I домаћи</t>
  </si>
  <si>
    <t>II домаћи</t>
  </si>
  <si>
    <t xml:space="preserve"> </t>
  </si>
  <si>
    <t xml:space="preserve">Павловић Живко </t>
  </si>
  <si>
    <t>Митрић Милован</t>
  </si>
  <si>
    <t>Ивановић Владимир</t>
  </si>
  <si>
    <t>Раденковић Младен</t>
  </si>
  <si>
    <t>Ивановић Вукашин</t>
  </si>
  <si>
    <t>Ћеловић Дамир</t>
  </si>
  <si>
    <t>Цукавац Никола</t>
  </si>
  <si>
    <t>Тасић Милица</t>
  </si>
  <si>
    <t>Кнежевић Ненад</t>
  </si>
  <si>
    <t>Грбовић Милош</t>
  </si>
  <si>
    <r>
      <rPr>
        <sz val="2"/>
        <color indexed="9"/>
        <rFont val="Calibri"/>
        <family val="2"/>
      </rPr>
      <t>с</t>
    </r>
    <r>
      <rPr>
        <sz val="36"/>
        <color indexed="9"/>
        <rFont val="Calibri"/>
        <family val="2"/>
      </rPr>
      <t>12</t>
    </r>
  </si>
  <si>
    <r>
      <rPr>
        <sz val="2"/>
        <color indexed="9"/>
        <rFont val="Calibri"/>
        <family val="2"/>
      </rPr>
      <t>с</t>
    </r>
    <r>
      <rPr>
        <sz val="36"/>
        <color indexed="9"/>
        <rFont val="Calibri"/>
        <family val="2"/>
      </rPr>
      <t>17</t>
    </r>
  </si>
  <si>
    <r>
      <rPr>
        <sz val="2"/>
        <color indexed="9"/>
        <rFont val="Calibri"/>
        <family val="2"/>
      </rPr>
      <t>c</t>
    </r>
    <r>
      <rPr>
        <sz val="36"/>
        <color indexed="9"/>
        <rFont val="Calibri"/>
        <family val="2"/>
      </rPr>
      <t>17</t>
    </r>
  </si>
  <si>
    <r>
      <rPr>
        <sz val="2"/>
        <color indexed="9"/>
        <rFont val="Calibri"/>
        <family val="2"/>
      </rPr>
      <t>c</t>
    </r>
    <r>
      <rPr>
        <sz val="36"/>
        <color indexed="9"/>
        <rFont val="Calibri"/>
        <family val="2"/>
      </rPr>
      <t>21</t>
    </r>
  </si>
  <si>
    <t xml:space="preserve">  </t>
  </si>
  <si>
    <t>Електричне машине 3</t>
  </si>
  <si>
    <t>Петровић Радован</t>
  </si>
  <si>
    <t>Цвијовић Младен</t>
  </si>
  <si>
    <t>Јовановић Душан</t>
  </si>
  <si>
    <t>Бајовић Алексанар</t>
  </si>
  <si>
    <t>Петровић Зоран</t>
  </si>
  <si>
    <t>Луковић Живојин</t>
  </si>
  <si>
    <t>Булатовић Бојан</t>
  </si>
  <si>
    <t>посете</t>
  </si>
  <si>
    <t>Укупно домаћи 10</t>
  </si>
  <si>
    <t>Андрија Радоњић</t>
  </si>
  <si>
    <t>?</t>
  </si>
  <si>
    <t>Срђан Савић</t>
  </si>
  <si>
    <t>Никола Вукадиновић</t>
  </si>
  <si>
    <t>смер ЕРИ модули ИЕЕ и ЕЕС</t>
  </si>
  <si>
    <t>ПОС</t>
  </si>
  <si>
    <t>Пантовић Владимир</t>
  </si>
  <si>
    <t>Несторовић Јован</t>
  </si>
  <si>
    <t>Новаковић Урош</t>
  </si>
  <si>
    <t>Туба Никола</t>
  </si>
  <si>
    <t>Милашиновић Лука</t>
  </si>
  <si>
    <t>Зекавица Јован</t>
  </si>
  <si>
    <t>Корићанац Марко</t>
  </si>
  <si>
    <t>Васковић Александар</t>
  </si>
  <si>
    <t>Ковачевић Жарко</t>
  </si>
  <si>
    <t>Павловић Виктор</t>
  </si>
  <si>
    <t>Пантић Ненад</t>
  </si>
  <si>
    <t>Дучић Јован</t>
  </si>
  <si>
    <r>
      <rPr>
        <sz val="2"/>
        <color indexed="8"/>
        <rFont val="Calibri"/>
        <family val="2"/>
      </rPr>
      <t>с</t>
    </r>
    <r>
      <rPr>
        <sz val="36"/>
        <color indexed="8"/>
        <rFont val="Calibri"/>
        <family val="2"/>
      </rPr>
      <t>11</t>
    </r>
  </si>
  <si>
    <t>Милојевић Душан</t>
  </si>
  <si>
    <t>Грачанац Станиша</t>
  </si>
  <si>
    <t xml:space="preserve">   </t>
  </si>
  <si>
    <t>менаџер</t>
  </si>
  <si>
    <t>Дамир Ћеловић</t>
  </si>
  <si>
    <t>Павле Здравковић</t>
  </si>
  <si>
    <t>БОДОВИ СТУДЕНАТА У ШКОЛКСОЈ 2019/20</t>
  </si>
  <si>
    <r>
      <t xml:space="preserve">Услов изласка на писмени део испита је постигнуто минимално 25 од 45 бодова                                                                                                                                                                                    </t>
    </r>
    <r>
      <rPr>
        <b/>
        <sz val="24"/>
        <color indexed="10"/>
        <rFont val="Arial"/>
        <family val="2"/>
      </rPr>
      <t xml:space="preserve">(50%  бодова предиспитних обавеза)      </t>
    </r>
  </si>
  <si>
    <t>22,2,2021</t>
  </si>
  <si>
    <t>16.12.2.2021</t>
  </si>
  <si>
    <t>вер. 18</t>
  </si>
  <si>
    <t>22. фебруар 2021</t>
  </si>
</sst>
</file>

<file path=xl/styles.xml><?xml version="1.0" encoding="utf-8"?>
<styleSheet xmlns="http://schemas.openxmlformats.org/spreadsheetml/2006/main">
  <numFmts count="5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.00\ &quot;дин.&quot;_-;\-* #,##0.00\ &quot;дин.&quot;_-;_-* &quot;-&quot;??\ &quot;дин.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_-* #,##0\ _Д_и_н_._-;\-* #,##0\ _Д_и_н_._-;_-* &quot;-&quot;\ _Д_и_н_._-;_-@_-"/>
    <numFmt numFmtId="183" formatCode="_-* #,##0.00\ _Д_и_н_._-;\-* #,##0.00\ _Д_и_н_._-;_-* &quot;-&quot;??\ _Д_и_н_._-;_-@_-"/>
    <numFmt numFmtId="184" formatCode="#,##0\ &quot;Din.&quot;;\-#,##0\ &quot;Din.&quot;"/>
    <numFmt numFmtId="185" formatCode="#,##0\ &quot;Din.&quot;;[Red]\-#,##0\ &quot;Din.&quot;"/>
    <numFmt numFmtId="186" formatCode="#,##0.00\ &quot;Din.&quot;;\-#,##0.00\ &quot;Din.&quot;"/>
    <numFmt numFmtId="187" formatCode="#,##0.00\ &quot;Din.&quot;;[Red]\-#,##0.00\ &quot;Din.&quot;"/>
    <numFmt numFmtId="188" formatCode="_-* #,##0\ &quot;Din.&quot;_-;\-* #,##0\ &quot;Din.&quot;_-;_-* &quot;-&quot;\ &quot;Din.&quot;_-;_-@_-"/>
    <numFmt numFmtId="189" formatCode="_-* #,##0\ _D_i_n_._-;\-* #,##0\ _D_i_n_._-;_-* &quot;-&quot;\ _D_i_n_._-;_-@_-"/>
    <numFmt numFmtId="190" formatCode="_-* #,##0.00\ &quot;Din.&quot;_-;\-* #,##0.00\ &quot;Din.&quot;_-;_-* &quot;-&quot;??\ &quot;Din.&quot;_-;_-@_-"/>
    <numFmt numFmtId="191" formatCode="_-* #,##0.00\ _D_i_n_._-;\-* #,##0.00\ _D_i_n_._-;_-* &quot;-&quot;??\ _D_i_n_._-;_-@_-"/>
    <numFmt numFmtId="192" formatCode="[$€-2]\ #,##0.00_);[Red]\([$€-2]\ #,##0.00\)"/>
    <numFmt numFmtId="193" formatCode="0.000%"/>
    <numFmt numFmtId="194" formatCode="0.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0"/>
    <numFmt numFmtId="199" formatCode="0.0"/>
    <numFmt numFmtId="200" formatCode="0.0000000"/>
    <numFmt numFmtId="201" formatCode="0.00000000"/>
    <numFmt numFmtId="202" formatCode="0.000000"/>
    <numFmt numFmtId="203" formatCode="0.00000"/>
    <numFmt numFmtId="204" formatCode="0.0000"/>
    <numFmt numFmtId="205" formatCode="0.000000000"/>
    <numFmt numFmtId="206" formatCode="[$-241A]d\.\ mmmm\ yyyy"/>
    <numFmt numFmtId="207" formatCode="0.0;[Red]0.0"/>
    <numFmt numFmtId="208" formatCode="mmm/yyyy"/>
  </numFmts>
  <fonts count="138">
    <font>
      <sz val="10"/>
      <name val="Arial"/>
      <family val="0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sz val="20"/>
      <color indexed="8"/>
      <name val="Arial"/>
      <family val="2"/>
    </font>
    <font>
      <sz val="16"/>
      <name val="Arial"/>
      <family val="2"/>
    </font>
    <font>
      <b/>
      <sz val="24"/>
      <color indexed="8"/>
      <name val="Arial"/>
      <family val="2"/>
    </font>
    <font>
      <b/>
      <sz val="24"/>
      <color indexed="10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sz val="28"/>
      <name val="Arial"/>
      <family val="2"/>
    </font>
    <font>
      <b/>
      <sz val="22"/>
      <name val="Arial"/>
      <family val="2"/>
    </font>
    <font>
      <b/>
      <sz val="48"/>
      <color indexed="8"/>
      <name val="Arial"/>
      <family val="2"/>
    </font>
    <font>
      <sz val="2"/>
      <color indexed="9"/>
      <name val="Calibri"/>
      <family val="2"/>
    </font>
    <font>
      <sz val="36"/>
      <color indexed="9"/>
      <name val="Calibri"/>
      <family val="2"/>
    </font>
    <font>
      <sz val="24"/>
      <name val="Arial"/>
      <family val="2"/>
    </font>
    <font>
      <sz val="2"/>
      <color indexed="8"/>
      <name val="Calibri"/>
      <family val="2"/>
    </font>
    <font>
      <sz val="36"/>
      <color indexed="8"/>
      <name val="Calibri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sz val="24"/>
      <color indexed="8"/>
      <name val="Arial"/>
      <family val="2"/>
    </font>
    <font>
      <sz val="28"/>
      <color indexed="8"/>
      <name val="Arial"/>
      <family val="2"/>
    </font>
    <font>
      <b/>
      <sz val="12"/>
      <color indexed="8"/>
      <name val="Arial"/>
      <family val="2"/>
    </font>
    <font>
      <b/>
      <sz val="36"/>
      <color indexed="8"/>
      <name val="Arial"/>
      <family val="2"/>
    </font>
    <font>
      <b/>
      <sz val="48"/>
      <color indexed="10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36"/>
      <color indexed="8"/>
      <name val="Arial"/>
      <family val="2"/>
    </font>
    <font>
      <b/>
      <sz val="22"/>
      <color indexed="9"/>
      <name val="Arial"/>
      <family val="2"/>
    </font>
    <font>
      <b/>
      <sz val="24"/>
      <color indexed="9"/>
      <name val="Arial"/>
      <family val="2"/>
    </font>
    <font>
      <sz val="28"/>
      <color indexed="9"/>
      <name val="Arial"/>
      <family val="2"/>
    </font>
    <font>
      <b/>
      <sz val="20"/>
      <color indexed="9"/>
      <name val="Arial"/>
      <family val="2"/>
    </font>
    <font>
      <sz val="24"/>
      <color indexed="9"/>
      <name val="Arial"/>
      <family val="2"/>
    </font>
    <font>
      <sz val="22"/>
      <color indexed="9"/>
      <name val="Arial"/>
      <family val="2"/>
    </font>
    <font>
      <b/>
      <sz val="36"/>
      <color indexed="9"/>
      <name val="Arial"/>
      <family val="2"/>
    </font>
    <font>
      <b/>
      <sz val="48"/>
      <color indexed="9"/>
      <name val="Arial"/>
      <family val="2"/>
    </font>
    <font>
      <sz val="26"/>
      <color indexed="8"/>
      <name val="Arial"/>
      <family val="2"/>
    </font>
    <font>
      <b/>
      <sz val="28"/>
      <color indexed="9"/>
      <name val="Arial"/>
      <family val="2"/>
    </font>
    <font>
      <b/>
      <sz val="34"/>
      <color indexed="9"/>
      <name val="Arial"/>
      <family val="2"/>
    </font>
    <font>
      <b/>
      <sz val="26"/>
      <color indexed="8"/>
      <name val="Arial"/>
      <family val="2"/>
    </font>
    <font>
      <b/>
      <sz val="22"/>
      <color indexed="10"/>
      <name val="Arial"/>
      <family val="2"/>
    </font>
    <font>
      <b/>
      <sz val="26"/>
      <color indexed="9"/>
      <name val="Arial"/>
      <family val="2"/>
    </font>
    <font>
      <b/>
      <sz val="28"/>
      <color indexed="8"/>
      <name val="Arial"/>
      <family val="2"/>
    </font>
    <font>
      <b/>
      <sz val="26"/>
      <color indexed="30"/>
      <name val="Arial"/>
      <family val="2"/>
    </font>
    <font>
      <b/>
      <sz val="28"/>
      <color indexed="30"/>
      <name val="Arial"/>
      <family val="2"/>
    </font>
    <font>
      <b/>
      <sz val="20"/>
      <color indexed="10"/>
      <name val="Arial"/>
      <family val="2"/>
    </font>
    <font>
      <sz val="20"/>
      <color indexed="9"/>
      <name val="Arial"/>
      <family val="2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4"/>
      <color theme="1"/>
      <name val="Arial"/>
      <family val="2"/>
    </font>
    <font>
      <sz val="28"/>
      <color theme="1"/>
      <name val="Arial"/>
      <family val="2"/>
    </font>
    <font>
      <b/>
      <sz val="12"/>
      <color theme="1"/>
      <name val="Arial"/>
      <family val="2"/>
    </font>
    <font>
      <sz val="22"/>
      <color theme="1"/>
      <name val="Arial"/>
      <family val="2"/>
    </font>
    <font>
      <b/>
      <sz val="36"/>
      <color theme="1"/>
      <name val="Arial"/>
      <family val="2"/>
    </font>
    <font>
      <b/>
      <sz val="48"/>
      <color rgb="FFFF0000"/>
      <name val="Arial"/>
      <family val="2"/>
    </font>
    <font>
      <b/>
      <sz val="24"/>
      <color theme="1"/>
      <name val="Arial"/>
      <family val="2"/>
    </font>
    <font>
      <b/>
      <sz val="48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36"/>
      <color theme="1"/>
      <name val="Arial"/>
      <family val="2"/>
    </font>
    <font>
      <sz val="36"/>
      <color theme="0"/>
      <name val="Calibri"/>
      <family val="2"/>
    </font>
    <font>
      <b/>
      <sz val="22"/>
      <color theme="0"/>
      <name val="Arial"/>
      <family val="2"/>
    </font>
    <font>
      <b/>
      <sz val="24"/>
      <color theme="0"/>
      <name val="Arial"/>
      <family val="2"/>
    </font>
    <font>
      <sz val="28"/>
      <color theme="0"/>
      <name val="Arial"/>
      <family val="2"/>
    </font>
    <font>
      <b/>
      <sz val="20"/>
      <color theme="0"/>
      <name val="Arial"/>
      <family val="2"/>
    </font>
    <font>
      <sz val="24"/>
      <color theme="0"/>
      <name val="Arial"/>
      <family val="2"/>
    </font>
    <font>
      <sz val="22"/>
      <color theme="0"/>
      <name val="Arial"/>
      <family val="2"/>
    </font>
    <font>
      <b/>
      <sz val="36"/>
      <color theme="0"/>
      <name val="Arial"/>
      <family val="2"/>
    </font>
    <font>
      <b/>
      <sz val="48"/>
      <color theme="0"/>
      <name val="Arial"/>
      <family val="2"/>
    </font>
    <font>
      <sz val="26"/>
      <color theme="1"/>
      <name val="Arial"/>
      <family val="2"/>
    </font>
    <font>
      <sz val="36"/>
      <color theme="1"/>
      <name val="Calibri"/>
      <family val="2"/>
    </font>
    <font>
      <b/>
      <sz val="16"/>
      <color theme="1"/>
      <name val="Arial"/>
      <family val="2"/>
    </font>
    <font>
      <b/>
      <sz val="28"/>
      <color theme="0"/>
      <name val="Arial"/>
      <family val="2"/>
    </font>
    <font>
      <b/>
      <sz val="34"/>
      <color theme="0"/>
      <name val="Arial"/>
      <family val="2"/>
    </font>
    <font>
      <b/>
      <sz val="26"/>
      <color theme="1"/>
      <name val="Arial"/>
      <family val="2"/>
    </font>
    <font>
      <b/>
      <sz val="22"/>
      <color rgb="FFFF0000"/>
      <name val="Arial"/>
      <family val="2"/>
    </font>
    <font>
      <b/>
      <sz val="26"/>
      <color theme="0"/>
      <name val="Arial"/>
      <family val="2"/>
    </font>
    <font>
      <b/>
      <sz val="28"/>
      <color theme="1"/>
      <name val="Arial"/>
      <family val="2"/>
    </font>
    <font>
      <b/>
      <sz val="26"/>
      <color rgb="FF0070C0"/>
      <name val="Arial"/>
      <family val="2"/>
    </font>
    <font>
      <b/>
      <sz val="28"/>
      <color rgb="FF0070C0"/>
      <name val="Arial"/>
      <family val="2"/>
    </font>
    <font>
      <b/>
      <sz val="24"/>
      <color rgb="FFFF0000"/>
      <name val="Arial"/>
      <family val="2"/>
    </font>
    <font>
      <b/>
      <sz val="20"/>
      <color rgb="FFFF0000"/>
      <name val="Arial"/>
      <family val="2"/>
    </font>
    <font>
      <sz val="20"/>
      <color theme="0"/>
      <name val="Arial"/>
      <family val="2"/>
    </font>
    <font>
      <sz val="18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0" fillId="26" borderId="1" applyNumberFormat="0" applyFont="0" applyAlignment="0" applyProtection="0"/>
    <xf numFmtId="0" fontId="81" fillId="27" borderId="2" applyNumberFormat="0" applyAlignment="0" applyProtection="0"/>
    <xf numFmtId="0" fontId="8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29" borderId="3" applyNumberFormat="0" applyAlignment="0" applyProtection="0"/>
    <xf numFmtId="0" fontId="84" fillId="29" borderId="4" applyNumberFormat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31" borderId="0" applyNumberFormat="0" applyBorder="0" applyAlignment="0" applyProtection="0"/>
    <xf numFmtId="0" fontId="79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1" fillId="0" borderId="8" applyNumberFormat="0" applyFill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32" borderId="4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9" fillId="0" borderId="0">
      <alignment/>
      <protection/>
    </xf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6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6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99" fillId="0" borderId="0" xfId="0" applyFont="1" applyAlignment="1">
      <alignment/>
    </xf>
    <xf numFmtId="0" fontId="16" fillId="0" borderId="0" xfId="0" applyFont="1" applyAlignment="1">
      <alignment/>
    </xf>
    <xf numFmtId="49" fontId="15" fillId="0" borderId="0" xfId="0" applyNumberFormat="1" applyFont="1" applyAlignment="1">
      <alignment horizontal="left" indent="1"/>
    </xf>
    <xf numFmtId="2" fontId="9" fillId="0" borderId="11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199" fontId="15" fillId="33" borderId="12" xfId="0" applyNumberFormat="1" applyFont="1" applyFill="1" applyBorder="1" applyAlignment="1">
      <alignment horizontal="center" vertical="center"/>
    </xf>
    <xf numFmtId="2" fontId="9" fillId="4" borderId="13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9" fillId="0" borderId="0" xfId="0" applyFont="1" applyAlignment="1">
      <alignment/>
    </xf>
    <xf numFmtId="0" fontId="100" fillId="0" borderId="11" xfId="0" applyFont="1" applyBorder="1" applyAlignment="1">
      <alignment horizontal="center" vertical="center"/>
    </xf>
    <xf numFmtId="0" fontId="100" fillId="10" borderId="13" xfId="0" applyFont="1" applyFill="1" applyBorder="1" applyAlignment="1">
      <alignment/>
    </xf>
    <xf numFmtId="0" fontId="100" fillId="0" borderId="0" xfId="0" applyFont="1" applyAlignment="1">
      <alignment/>
    </xf>
    <xf numFmtId="0" fontId="96" fillId="0" borderId="0" xfId="0" applyFont="1" applyAlignment="1">
      <alignment/>
    </xf>
    <xf numFmtId="0" fontId="96" fillId="0" borderId="0" xfId="0" applyFont="1" applyAlignment="1">
      <alignment/>
    </xf>
    <xf numFmtId="199" fontId="101" fillId="0" borderId="0" xfId="0" applyNumberFormat="1" applyFont="1" applyAlignment="1">
      <alignment/>
    </xf>
    <xf numFmtId="0" fontId="100" fillId="34" borderId="0" xfId="0" applyFont="1" applyFill="1" applyAlignment="1">
      <alignment/>
    </xf>
    <xf numFmtId="199" fontId="102" fillId="34" borderId="12" xfId="0" applyNumberFormat="1" applyFont="1" applyFill="1" applyBorder="1" applyAlignment="1">
      <alignment horizontal="center" vertical="center"/>
    </xf>
    <xf numFmtId="0" fontId="101" fillId="0" borderId="0" xfId="0" applyFont="1" applyAlignment="1">
      <alignment/>
    </xf>
    <xf numFmtId="199" fontId="99" fillId="34" borderId="12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/>
    </xf>
    <xf numFmtId="199" fontId="99" fillId="33" borderId="1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04" fillId="0" borderId="0" xfId="0" applyFont="1" applyAlignment="1">
      <alignment/>
    </xf>
    <xf numFmtId="9" fontId="100" fillId="0" borderId="15" xfId="0" applyNumberFormat="1" applyFont="1" applyBorder="1" applyAlignment="1">
      <alignment horizontal="center" vertical="center"/>
    </xf>
    <xf numFmtId="9" fontId="100" fillId="16" borderId="16" xfId="0" applyNumberFormat="1" applyFont="1" applyFill="1" applyBorder="1" applyAlignment="1">
      <alignment/>
    </xf>
    <xf numFmtId="0" fontId="105" fillId="0" borderId="0" xfId="0" applyFont="1" applyAlignment="1">
      <alignment/>
    </xf>
    <xf numFmtId="9" fontId="100" fillId="0" borderId="0" xfId="0" applyNumberFormat="1" applyFont="1" applyAlignment="1">
      <alignment/>
    </xf>
    <xf numFmtId="199" fontId="106" fillId="33" borderId="12" xfId="0" applyNumberFormat="1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99" fontId="15" fillId="33" borderId="17" xfId="0" applyNumberFormat="1" applyFont="1" applyFill="1" applyBorder="1" applyAlignment="1">
      <alignment horizontal="center" vertical="center"/>
    </xf>
    <xf numFmtId="199" fontId="15" fillId="33" borderId="18" xfId="0" applyNumberFormat="1" applyFont="1" applyFill="1" applyBorder="1" applyAlignment="1">
      <alignment horizontal="center" vertical="center"/>
    </xf>
    <xf numFmtId="0" fontId="101" fillId="36" borderId="11" xfId="0" applyFont="1" applyFill="1" applyBorder="1" applyAlignment="1">
      <alignment horizontal="center" vertical="center" wrapText="1"/>
    </xf>
    <xf numFmtId="2" fontId="16" fillId="36" borderId="10" xfId="0" applyNumberFormat="1" applyFont="1" applyFill="1" applyBorder="1" applyAlignment="1">
      <alignment horizontal="center" vertical="center" wrapText="1"/>
    </xf>
    <xf numFmtId="1" fontId="15" fillId="33" borderId="18" xfId="0" applyNumberFormat="1" applyFont="1" applyFill="1" applyBorder="1" applyAlignment="1">
      <alignment horizontal="center" vertical="center"/>
    </xf>
    <xf numFmtId="199" fontId="103" fillId="34" borderId="18" xfId="0" applyNumberFormat="1" applyFont="1" applyFill="1" applyBorder="1" applyAlignment="1">
      <alignment horizontal="center" vertical="center"/>
    </xf>
    <xf numFmtId="1" fontId="13" fillId="37" borderId="19" xfId="0" applyNumberFormat="1" applyFont="1" applyFill="1" applyBorder="1" applyAlignment="1">
      <alignment horizontal="center" vertical="center" wrapText="1"/>
    </xf>
    <xf numFmtId="1" fontId="12" fillId="37" borderId="20" xfId="0" applyNumberFormat="1" applyFont="1" applyFill="1" applyBorder="1" applyAlignment="1">
      <alignment horizontal="center" vertical="center"/>
    </xf>
    <xf numFmtId="1" fontId="107" fillId="34" borderId="20" xfId="0" applyNumberFormat="1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 wrapText="1"/>
    </xf>
    <xf numFmtId="0" fontId="12" fillId="37" borderId="20" xfId="0" applyFont="1" applyFill="1" applyBorder="1" applyAlignment="1">
      <alignment vertical="center" wrapText="1"/>
    </xf>
    <xf numFmtId="1" fontId="108" fillId="34" borderId="20" xfId="0" applyNumberFormat="1" applyFont="1" applyFill="1" applyBorder="1" applyAlignment="1">
      <alignment horizontal="center" vertical="center"/>
    </xf>
    <xf numFmtId="199" fontId="102" fillId="36" borderId="15" xfId="0" applyNumberFormat="1" applyFont="1" applyFill="1" applyBorder="1" applyAlignment="1">
      <alignment horizontal="center" vertical="center" wrapText="1"/>
    </xf>
    <xf numFmtId="1" fontId="106" fillId="33" borderId="17" xfId="0" applyNumberFormat="1" applyFont="1" applyFill="1" applyBorder="1" applyAlignment="1">
      <alignment horizontal="center" vertical="center"/>
    </xf>
    <xf numFmtId="0" fontId="109" fillId="36" borderId="19" xfId="0" applyFont="1" applyFill="1" applyBorder="1" applyAlignment="1">
      <alignment horizontal="center" vertical="center" wrapText="1"/>
    </xf>
    <xf numFmtId="0" fontId="110" fillId="33" borderId="20" xfId="0" applyFont="1" applyFill="1" applyBorder="1" applyAlignment="1">
      <alignment horizontal="center" vertical="center"/>
    </xf>
    <xf numFmtId="1" fontId="109" fillId="34" borderId="20" xfId="0" applyNumberFormat="1" applyFont="1" applyFill="1" applyBorder="1" applyAlignment="1">
      <alignment horizontal="center" vertical="center"/>
    </xf>
    <xf numFmtId="9" fontId="99" fillId="33" borderId="21" xfId="58" applyFont="1" applyFill="1" applyBorder="1" applyAlignment="1">
      <alignment horizontal="center" vertical="center"/>
    </xf>
    <xf numFmtId="9" fontId="99" fillId="34" borderId="21" xfId="58" applyFont="1" applyFill="1" applyBorder="1" applyAlignment="1">
      <alignment horizontal="center" vertical="center"/>
    </xf>
    <xf numFmtId="0" fontId="111" fillId="36" borderId="19" xfId="0" applyFont="1" applyFill="1" applyBorder="1" applyAlignment="1">
      <alignment horizontal="center" vertical="center" wrapText="1"/>
    </xf>
    <xf numFmtId="2" fontId="99" fillId="33" borderId="20" xfId="0" applyNumberFormat="1" applyFont="1" applyFill="1" applyBorder="1" applyAlignment="1">
      <alignment horizontal="center" vertical="center"/>
    </xf>
    <xf numFmtId="2" fontId="99" fillId="34" borderId="20" xfId="0" applyNumberFormat="1" applyFont="1" applyFill="1" applyBorder="1" applyAlignment="1">
      <alignment horizontal="center" vertical="center"/>
    </xf>
    <xf numFmtId="9" fontId="109" fillId="34" borderId="17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0" fontId="109" fillId="0" borderId="22" xfId="0" applyFont="1" applyBorder="1" applyAlignment="1">
      <alignment horizontal="center" vertical="center" wrapText="1"/>
    </xf>
    <xf numFmtId="0" fontId="109" fillId="36" borderId="15" xfId="0" applyFont="1" applyFill="1" applyBorder="1" applyAlignment="1">
      <alignment horizontal="center" vertical="center" wrapText="1"/>
    </xf>
    <xf numFmtId="9" fontId="109" fillId="33" borderId="17" xfId="58" applyFont="1" applyFill="1" applyBorder="1" applyAlignment="1">
      <alignment horizontal="center" vertical="center"/>
    </xf>
    <xf numFmtId="199" fontId="106" fillId="34" borderId="17" xfId="0" applyNumberFormat="1" applyFont="1" applyFill="1" applyBorder="1" applyAlignment="1">
      <alignment horizontal="center" vertical="center"/>
    </xf>
    <xf numFmtId="199" fontId="106" fillId="34" borderId="12" xfId="0" applyNumberFormat="1" applyFont="1" applyFill="1" applyBorder="1" applyAlignment="1">
      <alignment horizontal="center" vertical="center"/>
    </xf>
    <xf numFmtId="199" fontId="106" fillId="34" borderId="18" xfId="0" applyNumberFormat="1" applyFont="1" applyFill="1" applyBorder="1" applyAlignment="1">
      <alignment horizontal="center" vertical="center"/>
    </xf>
    <xf numFmtId="199" fontId="105" fillId="0" borderId="0" xfId="0" applyNumberFormat="1" applyFont="1" applyAlignment="1">
      <alignment/>
    </xf>
    <xf numFmtId="199" fontId="112" fillId="0" borderId="0" xfId="0" applyNumberFormat="1" applyFont="1" applyAlignment="1">
      <alignment/>
    </xf>
    <xf numFmtId="199" fontId="101" fillId="34" borderId="0" xfId="0" applyNumberFormat="1" applyFont="1" applyFill="1" applyAlignment="1">
      <alignment/>
    </xf>
    <xf numFmtId="0" fontId="96" fillId="34" borderId="0" xfId="0" applyFont="1" applyFill="1" applyAlignment="1">
      <alignment/>
    </xf>
    <xf numFmtId="199" fontId="113" fillId="0" borderId="0" xfId="0" applyNumberFormat="1" applyFont="1" applyAlignment="1">
      <alignment/>
    </xf>
    <xf numFmtId="1" fontId="113" fillId="33" borderId="23" xfId="0" applyNumberFormat="1" applyFont="1" applyFill="1" applyBorder="1" applyAlignment="1">
      <alignment horizontal="center" vertical="center"/>
    </xf>
    <xf numFmtId="199" fontId="104" fillId="34" borderId="23" xfId="0" applyNumberFormat="1" applyFont="1" applyFill="1" applyBorder="1" applyAlignment="1">
      <alignment horizontal="center" vertical="center"/>
    </xf>
    <xf numFmtId="0" fontId="114" fillId="38" borderId="0" xfId="67" applyFont="1" applyFill="1" applyBorder="1">
      <alignment/>
      <protection/>
    </xf>
    <xf numFmtId="1" fontId="115" fillId="38" borderId="0" xfId="0" applyNumberFormat="1" applyFont="1" applyFill="1" applyBorder="1" applyAlignment="1">
      <alignment horizontal="center" vertical="center"/>
    </xf>
    <xf numFmtId="1" fontId="115" fillId="38" borderId="17" xfId="0" applyNumberFormat="1" applyFont="1" applyFill="1" applyBorder="1" applyAlignment="1">
      <alignment horizontal="center" vertical="center"/>
    </xf>
    <xf numFmtId="2" fontId="115" fillId="38" borderId="20" xfId="0" applyNumberFormat="1" applyFont="1" applyFill="1" applyBorder="1" applyAlignment="1">
      <alignment horizontal="center" vertical="center"/>
    </xf>
    <xf numFmtId="9" fontId="115" fillId="38" borderId="21" xfId="58" applyFont="1" applyFill="1" applyBorder="1" applyAlignment="1">
      <alignment horizontal="center" vertical="center"/>
    </xf>
    <xf numFmtId="9" fontId="116" fillId="38" borderId="0" xfId="0" applyNumberFormat="1" applyFont="1" applyFill="1" applyBorder="1" applyAlignment="1">
      <alignment horizontal="center" vertical="center"/>
    </xf>
    <xf numFmtId="199" fontId="115" fillId="38" borderId="0" xfId="0" applyNumberFormat="1" applyFont="1" applyFill="1" applyBorder="1" applyAlignment="1">
      <alignment horizontal="center" vertical="center"/>
    </xf>
    <xf numFmtId="199" fontId="117" fillId="38" borderId="0" xfId="0" applyNumberFormat="1" applyFont="1" applyFill="1" applyBorder="1" applyAlignment="1">
      <alignment horizontal="center" vertical="center"/>
    </xf>
    <xf numFmtId="199" fontId="115" fillId="38" borderId="12" xfId="0" applyNumberFormat="1" applyFont="1" applyFill="1" applyBorder="1" applyAlignment="1">
      <alignment horizontal="center" vertical="center"/>
    </xf>
    <xf numFmtId="199" fontId="118" fillId="38" borderId="18" xfId="0" applyNumberFormat="1" applyFont="1" applyFill="1" applyBorder="1" applyAlignment="1">
      <alignment horizontal="center" vertical="center"/>
    </xf>
    <xf numFmtId="0" fontId="114" fillId="38" borderId="12" xfId="67" applyFont="1" applyFill="1" applyBorder="1">
      <alignment/>
      <protection/>
    </xf>
    <xf numFmtId="1" fontId="115" fillId="38" borderId="12" xfId="0" applyNumberFormat="1" applyFont="1" applyFill="1" applyBorder="1" applyAlignment="1">
      <alignment horizontal="center" vertical="center"/>
    </xf>
    <xf numFmtId="199" fontId="117" fillId="38" borderId="23" xfId="0" applyNumberFormat="1" applyFont="1" applyFill="1" applyBorder="1" applyAlignment="1">
      <alignment horizontal="center" vertical="center"/>
    </xf>
    <xf numFmtId="9" fontId="116" fillId="38" borderId="17" xfId="0" applyNumberFormat="1" applyFont="1" applyFill="1" applyBorder="1" applyAlignment="1">
      <alignment horizontal="center" vertical="center"/>
    </xf>
    <xf numFmtId="199" fontId="118" fillId="38" borderId="12" xfId="0" applyNumberFormat="1" applyFont="1" applyFill="1" applyBorder="1" applyAlignment="1">
      <alignment horizontal="center" vertical="center"/>
    </xf>
    <xf numFmtId="199" fontId="119" fillId="38" borderId="18" xfId="0" applyNumberFormat="1" applyFont="1" applyFill="1" applyBorder="1" applyAlignment="1">
      <alignment horizontal="center" vertical="center"/>
    </xf>
    <xf numFmtId="199" fontId="120" fillId="38" borderId="17" xfId="0" applyNumberFormat="1" applyFont="1" applyFill="1" applyBorder="1" applyAlignment="1">
      <alignment horizontal="center" vertical="center"/>
    </xf>
    <xf numFmtId="199" fontId="120" fillId="38" borderId="12" xfId="0" applyNumberFormat="1" applyFont="1" applyFill="1" applyBorder="1" applyAlignment="1">
      <alignment horizontal="center" vertical="center"/>
    </xf>
    <xf numFmtId="199" fontId="120" fillId="38" borderId="18" xfId="0" applyNumberFormat="1" applyFont="1" applyFill="1" applyBorder="1" applyAlignment="1">
      <alignment horizontal="center" vertical="center"/>
    </xf>
    <xf numFmtId="1" fontId="121" fillId="38" borderId="20" xfId="0" applyNumberFormat="1" applyFont="1" applyFill="1" applyBorder="1" applyAlignment="1">
      <alignment horizontal="center" vertical="center"/>
    </xf>
    <xf numFmtId="1" fontId="122" fillId="38" borderId="20" xfId="0" applyNumberFormat="1" applyFont="1" applyFill="1" applyBorder="1" applyAlignment="1">
      <alignment horizontal="center" vertical="center"/>
    </xf>
    <xf numFmtId="199" fontId="123" fillId="0" borderId="0" xfId="0" applyNumberFormat="1" applyFont="1" applyAlignment="1">
      <alignment/>
    </xf>
    <xf numFmtId="1" fontId="114" fillId="39" borderId="17" xfId="67" applyNumberFormat="1" applyFont="1" applyFill="1" applyBorder="1" applyAlignment="1">
      <alignment horizontal="center"/>
      <protection/>
    </xf>
    <xf numFmtId="1" fontId="124" fillId="40" borderId="17" xfId="67" applyNumberFormat="1" applyFont="1" applyFill="1" applyBorder="1" applyAlignment="1">
      <alignment horizontal="center"/>
      <protection/>
    </xf>
    <xf numFmtId="1" fontId="124" fillId="34" borderId="17" xfId="67" applyNumberFormat="1" applyFont="1" applyFill="1" applyBorder="1" applyAlignment="1">
      <alignment horizontal="center"/>
      <protection/>
    </xf>
    <xf numFmtId="1" fontId="114" fillId="41" borderId="17" xfId="67" applyNumberFormat="1" applyFont="1" applyFill="1" applyBorder="1" applyAlignment="1">
      <alignment horizontal="center"/>
      <protection/>
    </xf>
    <xf numFmtId="1" fontId="114" fillId="42" borderId="17" xfId="67" applyNumberFormat="1" applyFont="1" applyFill="1" applyBorder="1" applyAlignment="1">
      <alignment horizontal="center"/>
      <protection/>
    </xf>
    <xf numFmtId="1" fontId="114" fillId="43" borderId="24" xfId="67" applyNumberFormat="1" applyFont="1" applyFill="1" applyBorder="1" applyAlignment="1">
      <alignment horizontal="center"/>
      <protection/>
    </xf>
    <xf numFmtId="1" fontId="122" fillId="38" borderId="25" xfId="0" applyNumberFormat="1" applyFont="1" applyFill="1" applyBorder="1" applyAlignment="1">
      <alignment horizontal="center" vertical="center"/>
    </xf>
    <xf numFmtId="1" fontId="114" fillId="41" borderId="24" xfId="67" applyNumberFormat="1" applyFont="1" applyFill="1" applyBorder="1" applyAlignment="1">
      <alignment horizontal="center"/>
      <protection/>
    </xf>
    <xf numFmtId="1" fontId="122" fillId="38" borderId="25" xfId="0" applyNumberFormat="1" applyFont="1" applyFill="1" applyBorder="1" applyAlignment="1">
      <alignment horizontal="center" vertical="center" wrapText="1"/>
    </xf>
    <xf numFmtId="1" fontId="114" fillId="41" borderId="26" xfId="67" applyNumberFormat="1" applyFont="1" applyFill="1" applyBorder="1" applyAlignment="1">
      <alignment horizontal="center"/>
      <protection/>
    </xf>
    <xf numFmtId="0" fontId="114" fillId="38" borderId="22" xfId="67" applyFont="1" applyFill="1" applyBorder="1">
      <alignment/>
      <protection/>
    </xf>
    <xf numFmtId="1" fontId="115" fillId="38" borderId="22" xfId="0" applyNumberFormat="1" applyFont="1" applyFill="1" applyBorder="1" applyAlignment="1">
      <alignment horizontal="center" vertical="center"/>
    </xf>
    <xf numFmtId="199" fontId="117" fillId="38" borderId="22" xfId="0" applyNumberFormat="1" applyFont="1" applyFill="1" applyBorder="1" applyAlignment="1">
      <alignment horizontal="center" vertical="center"/>
    </xf>
    <xf numFmtId="199" fontId="115" fillId="38" borderId="22" xfId="0" applyNumberFormat="1" applyFont="1" applyFill="1" applyBorder="1" applyAlignment="1">
      <alignment horizontal="center" vertical="center"/>
    </xf>
    <xf numFmtId="199" fontId="118" fillId="38" borderId="14" xfId="0" applyNumberFormat="1" applyFont="1" applyFill="1" applyBorder="1" applyAlignment="1">
      <alignment horizontal="center" vertical="center"/>
    </xf>
    <xf numFmtId="2" fontId="115" fillId="38" borderId="27" xfId="0" applyNumberFormat="1" applyFont="1" applyFill="1" applyBorder="1" applyAlignment="1">
      <alignment horizontal="center" vertical="center"/>
    </xf>
    <xf numFmtId="9" fontId="115" fillId="38" borderId="28" xfId="58" applyFont="1" applyFill="1" applyBorder="1" applyAlignment="1">
      <alignment horizontal="center" vertical="center"/>
    </xf>
    <xf numFmtId="9" fontId="116" fillId="38" borderId="22" xfId="0" applyNumberFormat="1" applyFont="1" applyFill="1" applyBorder="1" applyAlignment="1">
      <alignment horizontal="center" vertical="center"/>
    </xf>
    <xf numFmtId="1" fontId="122" fillId="38" borderId="29" xfId="0" applyNumberFormat="1" applyFont="1" applyFill="1" applyBorder="1" applyAlignment="1">
      <alignment horizontal="center" vertical="center"/>
    </xf>
    <xf numFmtId="199" fontId="102" fillId="36" borderId="30" xfId="0" applyNumberFormat="1" applyFont="1" applyFill="1" applyBorder="1" applyAlignment="1">
      <alignment horizontal="center" vertical="center" wrapText="1"/>
    </xf>
    <xf numFmtId="0" fontId="125" fillId="36" borderId="31" xfId="0" applyFont="1" applyFill="1" applyBorder="1" applyAlignment="1">
      <alignment horizontal="center" vertical="center" wrapText="1"/>
    </xf>
    <xf numFmtId="1" fontId="114" fillId="43" borderId="17" xfId="67" applyNumberFormat="1" applyFont="1" applyFill="1" applyBorder="1" applyAlignment="1">
      <alignment horizontal="center"/>
      <protection/>
    </xf>
    <xf numFmtId="1" fontId="124" fillId="44" borderId="17" xfId="67" applyNumberFormat="1" applyFont="1" applyFill="1" applyBorder="1" applyAlignment="1">
      <alignment horizontal="center"/>
      <protection/>
    </xf>
    <xf numFmtId="0" fontId="106" fillId="0" borderId="0" xfId="0" applyFont="1" applyAlignment="1">
      <alignment/>
    </xf>
    <xf numFmtId="199" fontId="126" fillId="38" borderId="18" xfId="0" applyNumberFormat="1" applyFont="1" applyFill="1" applyBorder="1" applyAlignment="1">
      <alignment horizontal="center" vertical="center"/>
    </xf>
    <xf numFmtId="14" fontId="25" fillId="0" borderId="0" xfId="0" applyNumberFormat="1" applyFont="1" applyAlignment="1">
      <alignment/>
    </xf>
    <xf numFmtId="199" fontId="126" fillId="38" borderId="14" xfId="0" applyNumberFormat="1" applyFont="1" applyFill="1" applyBorder="1" applyAlignment="1">
      <alignment horizontal="center" vertical="center"/>
    </xf>
    <xf numFmtId="1" fontId="127" fillId="38" borderId="20" xfId="0" applyNumberFormat="1" applyFont="1" applyFill="1" applyBorder="1" applyAlignment="1">
      <alignment horizontal="center" vertical="center"/>
    </xf>
    <xf numFmtId="0" fontId="114" fillId="38" borderId="32" xfId="67" applyFont="1" applyFill="1" applyBorder="1">
      <alignment/>
      <protection/>
    </xf>
    <xf numFmtId="1" fontId="115" fillId="38" borderId="32" xfId="0" applyNumberFormat="1" applyFont="1" applyFill="1" applyBorder="1" applyAlignment="1">
      <alignment horizontal="center" vertical="center"/>
    </xf>
    <xf numFmtId="199" fontId="117" fillId="38" borderId="33" xfId="0" applyNumberFormat="1" applyFont="1" applyFill="1" applyBorder="1" applyAlignment="1">
      <alignment horizontal="center" vertical="center"/>
    </xf>
    <xf numFmtId="1" fontId="115" fillId="38" borderId="34" xfId="0" applyNumberFormat="1" applyFont="1" applyFill="1" applyBorder="1" applyAlignment="1">
      <alignment horizontal="center" vertical="center"/>
    </xf>
    <xf numFmtId="199" fontId="115" fillId="38" borderId="32" xfId="0" applyNumberFormat="1" applyFont="1" applyFill="1" applyBorder="1" applyAlignment="1">
      <alignment horizontal="center" vertical="center"/>
    </xf>
    <xf numFmtId="199" fontId="118" fillId="38" borderId="35" xfId="0" applyNumberFormat="1" applyFont="1" applyFill="1" applyBorder="1" applyAlignment="1">
      <alignment horizontal="center" vertical="center"/>
    </xf>
    <xf numFmtId="199" fontId="126" fillId="38" borderId="35" xfId="0" applyNumberFormat="1" applyFont="1" applyFill="1" applyBorder="1" applyAlignment="1">
      <alignment horizontal="center" vertical="center"/>
    </xf>
    <xf numFmtId="2" fontId="115" fillId="38" borderId="36" xfId="0" applyNumberFormat="1" applyFont="1" applyFill="1" applyBorder="1" applyAlignment="1">
      <alignment horizontal="center" vertical="center"/>
    </xf>
    <xf numFmtId="9" fontId="115" fillId="38" borderId="37" xfId="58" applyFont="1" applyFill="1" applyBorder="1" applyAlignment="1">
      <alignment horizontal="center" vertical="center"/>
    </xf>
    <xf numFmtId="9" fontId="116" fillId="38" borderId="34" xfId="0" applyNumberFormat="1" applyFont="1" applyFill="1" applyBorder="1" applyAlignment="1">
      <alignment horizontal="center" vertical="center"/>
    </xf>
    <xf numFmtId="1" fontId="122" fillId="38" borderId="36" xfId="0" applyNumberFormat="1" applyFont="1" applyFill="1" applyBorder="1" applyAlignment="1">
      <alignment horizontal="center" vertical="center"/>
    </xf>
    <xf numFmtId="1" fontId="108" fillId="34" borderId="20" xfId="0" applyNumberFormat="1" applyFont="1" applyFill="1" applyBorder="1" applyAlignment="1">
      <alignment horizontal="center" vertical="center" wrapText="1"/>
    </xf>
    <xf numFmtId="1" fontId="124" fillId="41" borderId="34" xfId="67" applyNumberFormat="1" applyFont="1" applyFill="1" applyBorder="1" applyAlignment="1">
      <alignment horizontal="center"/>
      <protection/>
    </xf>
    <xf numFmtId="199" fontId="118" fillId="38" borderId="32" xfId="0" applyNumberFormat="1" applyFont="1" applyFill="1" applyBorder="1" applyAlignment="1">
      <alignment horizontal="center" vertical="center"/>
    </xf>
    <xf numFmtId="199" fontId="119" fillId="38" borderId="35" xfId="0" applyNumberFormat="1" applyFont="1" applyFill="1" applyBorder="1" applyAlignment="1">
      <alignment horizontal="center" vertical="center"/>
    </xf>
    <xf numFmtId="199" fontId="120" fillId="38" borderId="34" xfId="0" applyNumberFormat="1" applyFont="1" applyFill="1" applyBorder="1" applyAlignment="1">
      <alignment horizontal="center" vertical="center"/>
    </xf>
    <xf numFmtId="199" fontId="120" fillId="38" borderId="32" xfId="0" applyNumberFormat="1" applyFont="1" applyFill="1" applyBorder="1" applyAlignment="1">
      <alignment horizontal="center" vertical="center"/>
    </xf>
    <xf numFmtId="199" fontId="120" fillId="38" borderId="35" xfId="0" applyNumberFormat="1" applyFont="1" applyFill="1" applyBorder="1" applyAlignment="1">
      <alignment horizontal="center" vertical="center"/>
    </xf>
    <xf numFmtId="1" fontId="121" fillId="38" borderId="36" xfId="0" applyNumberFormat="1" applyFont="1" applyFill="1" applyBorder="1" applyAlignment="1">
      <alignment horizontal="center" vertical="center"/>
    </xf>
    <xf numFmtId="1" fontId="109" fillId="38" borderId="36" xfId="0" applyNumberFormat="1" applyFont="1" applyFill="1" applyBorder="1" applyAlignment="1">
      <alignment horizontal="center" vertical="center"/>
    </xf>
    <xf numFmtId="1" fontId="109" fillId="38" borderId="20" xfId="0" applyNumberFormat="1" applyFont="1" applyFill="1" applyBorder="1" applyAlignment="1">
      <alignment horizontal="center" vertical="center"/>
    </xf>
    <xf numFmtId="1" fontId="109" fillId="38" borderId="27" xfId="0" applyNumberFormat="1" applyFont="1" applyFill="1" applyBorder="1" applyAlignment="1">
      <alignment horizontal="center" vertical="center"/>
    </xf>
    <xf numFmtId="199" fontId="128" fillId="38" borderId="34" xfId="0" applyNumberFormat="1" applyFont="1" applyFill="1" applyBorder="1" applyAlignment="1">
      <alignment horizontal="center" vertical="center"/>
    </xf>
    <xf numFmtId="199" fontId="128" fillId="38" borderId="17" xfId="0" applyNumberFormat="1" applyFont="1" applyFill="1" applyBorder="1" applyAlignment="1">
      <alignment horizontal="center" vertical="center"/>
    </xf>
    <xf numFmtId="199" fontId="128" fillId="38" borderId="16" xfId="0" applyNumberFormat="1" applyFont="1" applyFill="1" applyBorder="1" applyAlignment="1">
      <alignment horizontal="center" vertical="center"/>
    </xf>
    <xf numFmtId="1" fontId="99" fillId="34" borderId="17" xfId="0" applyNumberFormat="1" applyFont="1" applyFill="1" applyBorder="1" applyAlignment="1">
      <alignment horizontal="center" vertical="center"/>
    </xf>
    <xf numFmtId="0" fontId="99" fillId="36" borderId="38" xfId="0" applyFont="1" applyFill="1" applyBorder="1" applyAlignment="1">
      <alignment horizontal="center" vertical="center" wrapText="1"/>
    </xf>
    <xf numFmtId="0" fontId="99" fillId="33" borderId="39" xfId="0" applyFont="1" applyFill="1" applyBorder="1" applyAlignment="1">
      <alignment horizontal="center" vertical="center"/>
    </xf>
    <xf numFmtId="0" fontId="114" fillId="39" borderId="39" xfId="67" applyFont="1" applyFill="1" applyBorder="1" applyAlignment="1">
      <alignment horizontal="center"/>
      <protection/>
    </xf>
    <xf numFmtId="1" fontId="124" fillId="40" borderId="39" xfId="67" applyNumberFormat="1" applyFont="1" applyFill="1" applyBorder="1" applyAlignment="1">
      <alignment horizontal="center"/>
      <protection/>
    </xf>
    <xf numFmtId="0" fontId="114" fillId="45" borderId="39" xfId="67" applyFont="1" applyFill="1" applyBorder="1" applyAlignment="1">
      <alignment horizontal="center"/>
      <protection/>
    </xf>
    <xf numFmtId="1" fontId="114" fillId="41" borderId="39" xfId="67" applyNumberFormat="1" applyFont="1" applyFill="1" applyBorder="1" applyAlignment="1">
      <alignment horizontal="center"/>
      <protection/>
    </xf>
    <xf numFmtId="0" fontId="114" fillId="39" borderId="38" xfId="67" applyFont="1" applyFill="1" applyBorder="1" applyAlignment="1">
      <alignment horizontal="center"/>
      <protection/>
    </xf>
    <xf numFmtId="0" fontId="111" fillId="36" borderId="40" xfId="0" applyFont="1" applyFill="1" applyBorder="1" applyAlignment="1">
      <alignment horizontal="center" vertical="center" wrapText="1"/>
    </xf>
    <xf numFmtId="0" fontId="110" fillId="33" borderId="41" xfId="0" applyFont="1" applyFill="1" applyBorder="1" applyAlignment="1">
      <alignment horizontal="center" vertical="center"/>
    </xf>
    <xf numFmtId="1" fontId="99" fillId="34" borderId="41" xfId="0" applyNumberFormat="1" applyFont="1" applyFill="1" applyBorder="1" applyAlignment="1">
      <alignment horizontal="center" vertical="center"/>
    </xf>
    <xf numFmtId="1" fontId="129" fillId="34" borderId="41" xfId="0" applyNumberFormat="1" applyFont="1" applyFill="1" applyBorder="1" applyAlignment="1">
      <alignment horizontal="center" vertical="center"/>
    </xf>
    <xf numFmtId="0" fontId="18" fillId="36" borderId="1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left" vertical="center" wrapText="1"/>
    </xf>
    <xf numFmtId="0" fontId="124" fillId="34" borderId="20" xfId="67" applyFont="1" applyFill="1" applyBorder="1">
      <alignment/>
      <protection/>
    </xf>
    <xf numFmtId="0" fontId="21" fillId="36" borderId="42" xfId="0" applyFont="1" applyFill="1" applyBorder="1" applyAlignment="1">
      <alignment horizontal="center" vertical="center" wrapText="1"/>
    </xf>
    <xf numFmtId="0" fontId="22" fillId="33" borderId="43" xfId="0" applyFont="1" applyFill="1" applyBorder="1" applyAlignment="1">
      <alignment horizontal="center" vertical="center"/>
    </xf>
    <xf numFmtId="199" fontId="102" fillId="34" borderId="43" xfId="0" applyNumberFormat="1" applyFont="1" applyFill="1" applyBorder="1" applyAlignment="1">
      <alignment horizontal="center" vertical="center"/>
    </xf>
    <xf numFmtId="199" fontId="102" fillId="36" borderId="10" xfId="0" applyNumberFormat="1" applyFont="1" applyFill="1" applyBorder="1" applyAlignment="1">
      <alignment horizontal="center" vertical="center" wrapText="1"/>
    </xf>
    <xf numFmtId="1" fontId="106" fillId="33" borderId="18" xfId="0" applyNumberFormat="1" applyFont="1" applyFill="1" applyBorder="1" applyAlignment="1">
      <alignment horizontal="center" vertical="center"/>
    </xf>
    <xf numFmtId="199" fontId="99" fillId="34" borderId="18" xfId="0" applyNumberFormat="1" applyFont="1" applyFill="1" applyBorder="1" applyAlignment="1">
      <alignment horizontal="center" vertical="center"/>
    </xf>
    <xf numFmtId="199" fontId="128" fillId="38" borderId="37" xfId="0" applyNumberFormat="1" applyFont="1" applyFill="1" applyBorder="1" applyAlignment="1">
      <alignment horizontal="center" vertical="center"/>
    </xf>
    <xf numFmtId="199" fontId="128" fillId="38" borderId="21" xfId="0" applyNumberFormat="1" applyFont="1" applyFill="1" applyBorder="1" applyAlignment="1">
      <alignment horizontal="center" vertical="center"/>
    </xf>
    <xf numFmtId="199" fontId="128" fillId="38" borderId="28" xfId="0" applyNumberFormat="1" applyFont="1" applyFill="1" applyBorder="1" applyAlignment="1">
      <alignment horizontal="center" vertical="center"/>
    </xf>
    <xf numFmtId="0" fontId="114" fillId="38" borderId="20" xfId="67" applyFont="1" applyFill="1" applyBorder="1">
      <alignment/>
      <protection/>
    </xf>
    <xf numFmtId="1" fontId="115" fillId="38" borderId="41" xfId="0" applyNumberFormat="1" applyFont="1" applyFill="1" applyBorder="1" applyAlignment="1">
      <alignment horizontal="center" vertical="center"/>
    </xf>
    <xf numFmtId="199" fontId="115" fillId="38" borderId="18" xfId="0" applyNumberFormat="1" applyFont="1" applyFill="1" applyBorder="1" applyAlignment="1">
      <alignment horizontal="center" vertical="center"/>
    </xf>
    <xf numFmtId="199" fontId="118" fillId="38" borderId="43" xfId="0" applyNumberFormat="1" applyFont="1" applyFill="1" applyBorder="1" applyAlignment="1">
      <alignment horizontal="center" vertical="center"/>
    </xf>
    <xf numFmtId="199" fontId="130" fillId="38" borderId="17" xfId="0" applyNumberFormat="1" applyFont="1" applyFill="1" applyBorder="1" applyAlignment="1">
      <alignment horizontal="center" vertical="center"/>
    </xf>
    <xf numFmtId="2" fontId="118" fillId="38" borderId="21" xfId="0" applyNumberFormat="1" applyFont="1" applyFill="1" applyBorder="1" applyAlignment="1">
      <alignment horizontal="center" vertical="center"/>
    </xf>
    <xf numFmtId="1" fontId="116" fillId="38" borderId="20" xfId="0" applyNumberFormat="1" applyFont="1" applyFill="1" applyBorder="1" applyAlignment="1">
      <alignment horizontal="center" vertical="center"/>
    </xf>
    <xf numFmtId="0" fontId="114" fillId="38" borderId="44" xfId="67" applyFont="1" applyFill="1" applyBorder="1">
      <alignment/>
      <protection/>
    </xf>
    <xf numFmtId="1" fontId="115" fillId="38" borderId="16" xfId="0" applyNumberFormat="1" applyFont="1" applyFill="1" applyBorder="1" applyAlignment="1">
      <alignment horizontal="center" vertical="center"/>
    </xf>
    <xf numFmtId="199" fontId="115" fillId="38" borderId="14" xfId="0" applyNumberFormat="1" applyFont="1" applyFill="1" applyBorder="1" applyAlignment="1">
      <alignment horizontal="center" vertical="center"/>
    </xf>
    <xf numFmtId="0" fontId="109" fillId="36" borderId="38" xfId="0" applyFont="1" applyFill="1" applyBorder="1" applyAlignment="1">
      <alignment horizontal="center" vertical="center" wrapText="1"/>
    </xf>
    <xf numFmtId="0" fontId="110" fillId="33" borderId="39" xfId="0" applyFont="1" applyFill="1" applyBorder="1" applyAlignment="1">
      <alignment horizontal="center" vertical="center"/>
    </xf>
    <xf numFmtId="199" fontId="128" fillId="34" borderId="39" xfId="0" applyNumberFormat="1" applyFont="1" applyFill="1" applyBorder="1" applyAlignment="1">
      <alignment horizontal="center" vertical="center"/>
    </xf>
    <xf numFmtId="2" fontId="118" fillId="38" borderId="37" xfId="0" applyNumberFormat="1" applyFont="1" applyFill="1" applyBorder="1" applyAlignment="1">
      <alignment horizontal="center" vertical="center"/>
    </xf>
    <xf numFmtId="2" fontId="98" fillId="34" borderId="39" xfId="0" applyNumberFormat="1" applyFont="1" applyFill="1" applyBorder="1" applyAlignment="1">
      <alignment horizontal="center" vertical="center"/>
    </xf>
    <xf numFmtId="199" fontId="131" fillId="34" borderId="18" xfId="0" applyNumberFormat="1" applyFont="1" applyFill="1" applyBorder="1" applyAlignment="1">
      <alignment horizontal="center" vertical="center"/>
    </xf>
    <xf numFmtId="199" fontId="132" fillId="34" borderId="39" xfId="0" applyNumberFormat="1" applyFont="1" applyFill="1" applyBorder="1" applyAlignment="1">
      <alignment horizontal="center" vertical="center"/>
    </xf>
    <xf numFmtId="0" fontId="124" fillId="34" borderId="39" xfId="67" applyFont="1" applyFill="1" applyBorder="1" applyAlignment="1">
      <alignment horizontal="center"/>
      <protection/>
    </xf>
    <xf numFmtId="0" fontId="124" fillId="16" borderId="20" xfId="67" applyFont="1" applyFill="1" applyBorder="1">
      <alignment/>
      <protection/>
    </xf>
    <xf numFmtId="1" fontId="129" fillId="16" borderId="41" xfId="0" applyNumberFormat="1" applyFont="1" applyFill="1" applyBorder="1" applyAlignment="1">
      <alignment horizontal="center" vertical="center"/>
    </xf>
    <xf numFmtId="199" fontId="104" fillId="16" borderId="23" xfId="0" applyNumberFormat="1" applyFont="1" applyFill="1" applyBorder="1" applyAlignment="1">
      <alignment horizontal="center" vertical="center"/>
    </xf>
    <xf numFmtId="1" fontId="99" fillId="16" borderId="17" xfId="0" applyNumberFormat="1" applyFont="1" applyFill="1" applyBorder="1" applyAlignment="1">
      <alignment horizontal="center" vertical="center"/>
    </xf>
    <xf numFmtId="199" fontId="99" fillId="16" borderId="18" xfId="0" applyNumberFormat="1" applyFont="1" applyFill="1" applyBorder="1" applyAlignment="1">
      <alignment horizontal="center" vertical="center"/>
    </xf>
    <xf numFmtId="199" fontId="102" fillId="16" borderId="43" xfId="0" applyNumberFormat="1" applyFont="1" applyFill="1" applyBorder="1" applyAlignment="1">
      <alignment horizontal="center" vertical="center"/>
    </xf>
    <xf numFmtId="199" fontId="128" fillId="16" borderId="39" xfId="0" applyNumberFormat="1" applyFont="1" applyFill="1" applyBorder="1" applyAlignment="1">
      <alignment horizontal="center" vertical="center"/>
    </xf>
    <xf numFmtId="2" fontId="98" fillId="16" borderId="39" xfId="0" applyNumberFormat="1" applyFont="1" applyFill="1" applyBorder="1" applyAlignment="1">
      <alignment horizontal="center" vertical="center"/>
    </xf>
    <xf numFmtId="199" fontId="131" fillId="16" borderId="18" xfId="0" applyNumberFormat="1" applyFont="1" applyFill="1" applyBorder="1" applyAlignment="1">
      <alignment horizontal="center" vertical="center"/>
    </xf>
    <xf numFmtId="1" fontId="109" fillId="16" borderId="20" xfId="0" applyNumberFormat="1" applyFont="1" applyFill="1" applyBorder="1" applyAlignment="1">
      <alignment horizontal="center" vertical="center"/>
    </xf>
    <xf numFmtId="2" fontId="99" fillId="16" borderId="20" xfId="0" applyNumberFormat="1" applyFont="1" applyFill="1" applyBorder="1" applyAlignment="1">
      <alignment horizontal="center" vertical="center"/>
    </xf>
    <xf numFmtId="9" fontId="99" fillId="16" borderId="21" xfId="58" applyFont="1" applyFill="1" applyBorder="1" applyAlignment="1">
      <alignment horizontal="center" vertical="center"/>
    </xf>
    <xf numFmtId="199" fontId="102" fillId="16" borderId="12" xfId="0" applyNumberFormat="1" applyFont="1" applyFill="1" applyBorder="1" applyAlignment="1">
      <alignment horizontal="center" vertical="center"/>
    </xf>
    <xf numFmtId="199" fontId="99" fillId="16" borderId="12" xfId="0" applyNumberFormat="1" applyFont="1" applyFill="1" applyBorder="1" applyAlignment="1">
      <alignment horizontal="center" vertical="center"/>
    </xf>
    <xf numFmtId="199" fontId="103" fillId="16" borderId="18" xfId="0" applyNumberFormat="1" applyFont="1" applyFill="1" applyBorder="1" applyAlignment="1">
      <alignment horizontal="center" vertical="center"/>
    </xf>
    <xf numFmtId="199" fontId="106" fillId="16" borderId="17" xfId="0" applyNumberFormat="1" applyFont="1" applyFill="1" applyBorder="1" applyAlignment="1">
      <alignment horizontal="center" vertical="center"/>
    </xf>
    <xf numFmtId="199" fontId="106" fillId="16" borderId="12" xfId="0" applyNumberFormat="1" applyFont="1" applyFill="1" applyBorder="1" applyAlignment="1">
      <alignment horizontal="center" vertical="center"/>
    </xf>
    <xf numFmtId="199" fontId="106" fillId="16" borderId="18" xfId="0" applyNumberFormat="1" applyFont="1" applyFill="1" applyBorder="1" applyAlignment="1">
      <alignment horizontal="center" vertical="center"/>
    </xf>
    <xf numFmtId="1" fontId="107" fillId="16" borderId="20" xfId="0" applyNumberFormat="1" applyFont="1" applyFill="1" applyBorder="1" applyAlignment="1">
      <alignment horizontal="center" vertical="center"/>
    </xf>
    <xf numFmtId="1" fontId="108" fillId="16" borderId="20" xfId="0" applyNumberFormat="1" applyFont="1" applyFill="1" applyBorder="1" applyAlignment="1">
      <alignment horizontal="center" vertical="center" wrapText="1"/>
    </xf>
    <xf numFmtId="1" fontId="99" fillId="16" borderId="41" xfId="0" applyNumberFormat="1" applyFont="1" applyFill="1" applyBorder="1" applyAlignment="1">
      <alignment horizontal="center" vertical="center"/>
    </xf>
    <xf numFmtId="1" fontId="108" fillId="16" borderId="2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9" fontId="109" fillId="16" borderId="17" xfId="0" applyNumberFormat="1" applyFont="1" applyFill="1" applyBorder="1" applyAlignment="1">
      <alignment horizontal="center" vertical="center"/>
    </xf>
    <xf numFmtId="199" fontId="132" fillId="16" borderId="39" xfId="0" applyNumberFormat="1" applyFont="1" applyFill="1" applyBorder="1" applyAlignment="1">
      <alignment horizontal="center" vertical="center"/>
    </xf>
    <xf numFmtId="199" fontId="133" fillId="16" borderId="18" xfId="0" applyNumberFormat="1" applyFont="1" applyFill="1" applyBorder="1" applyAlignment="1">
      <alignment horizontal="center" vertical="center"/>
    </xf>
    <xf numFmtId="14" fontId="28" fillId="0" borderId="0" xfId="0" applyNumberFormat="1" applyFont="1" applyAlignment="1">
      <alignment horizontal="left"/>
    </xf>
    <xf numFmtId="0" fontId="124" fillId="10" borderId="20" xfId="67" applyFont="1" applyFill="1" applyBorder="1">
      <alignment/>
      <protection/>
    </xf>
    <xf numFmtId="1" fontId="129" fillId="10" borderId="41" xfId="0" applyNumberFormat="1" applyFont="1" applyFill="1" applyBorder="1" applyAlignment="1">
      <alignment horizontal="center" vertical="center"/>
    </xf>
    <xf numFmtId="199" fontId="104" fillId="10" borderId="23" xfId="0" applyNumberFormat="1" applyFont="1" applyFill="1" applyBorder="1" applyAlignment="1">
      <alignment horizontal="center" vertical="center"/>
    </xf>
    <xf numFmtId="1" fontId="99" fillId="10" borderId="17" xfId="0" applyNumberFormat="1" applyFont="1" applyFill="1" applyBorder="1" applyAlignment="1">
      <alignment horizontal="center" vertical="center"/>
    </xf>
    <xf numFmtId="199" fontId="99" fillId="10" borderId="18" xfId="0" applyNumberFormat="1" applyFont="1" applyFill="1" applyBorder="1" applyAlignment="1">
      <alignment horizontal="center" vertical="center"/>
    </xf>
    <xf numFmtId="199" fontId="102" fillId="10" borderId="43" xfId="0" applyNumberFormat="1" applyFont="1" applyFill="1" applyBorder="1" applyAlignment="1">
      <alignment horizontal="center" vertical="center"/>
    </xf>
    <xf numFmtId="199" fontId="128" fillId="10" borderId="39" xfId="0" applyNumberFormat="1" applyFont="1" applyFill="1" applyBorder="1" applyAlignment="1">
      <alignment horizontal="center" vertical="center"/>
    </xf>
    <xf numFmtId="2" fontId="98" fillId="10" borderId="39" xfId="0" applyNumberFormat="1" applyFont="1" applyFill="1" applyBorder="1" applyAlignment="1">
      <alignment horizontal="center" vertical="center"/>
    </xf>
    <xf numFmtId="199" fontId="131" fillId="10" borderId="18" xfId="0" applyNumberFormat="1" applyFont="1" applyFill="1" applyBorder="1" applyAlignment="1">
      <alignment horizontal="center" vertical="center"/>
    </xf>
    <xf numFmtId="1" fontId="109" fillId="10" borderId="20" xfId="0" applyNumberFormat="1" applyFont="1" applyFill="1" applyBorder="1" applyAlignment="1">
      <alignment horizontal="center" vertical="center"/>
    </xf>
    <xf numFmtId="2" fontId="99" fillId="10" borderId="20" xfId="0" applyNumberFormat="1" applyFont="1" applyFill="1" applyBorder="1" applyAlignment="1">
      <alignment horizontal="center" vertical="center"/>
    </xf>
    <xf numFmtId="9" fontId="99" fillId="10" borderId="21" xfId="58" applyFont="1" applyFill="1" applyBorder="1" applyAlignment="1">
      <alignment horizontal="center" vertical="center"/>
    </xf>
    <xf numFmtId="199" fontId="102" fillId="10" borderId="12" xfId="0" applyNumberFormat="1" applyFont="1" applyFill="1" applyBorder="1" applyAlignment="1">
      <alignment horizontal="center" vertical="center"/>
    </xf>
    <xf numFmtId="199" fontId="99" fillId="10" borderId="12" xfId="0" applyNumberFormat="1" applyFont="1" applyFill="1" applyBorder="1" applyAlignment="1">
      <alignment horizontal="center" vertical="center"/>
    </xf>
    <xf numFmtId="199" fontId="103" fillId="10" borderId="18" xfId="0" applyNumberFormat="1" applyFont="1" applyFill="1" applyBorder="1" applyAlignment="1">
      <alignment horizontal="center" vertical="center"/>
    </xf>
    <xf numFmtId="199" fontId="106" fillId="10" borderId="17" xfId="0" applyNumberFormat="1" applyFont="1" applyFill="1" applyBorder="1" applyAlignment="1">
      <alignment horizontal="center" vertical="center"/>
    </xf>
    <xf numFmtId="199" fontId="106" fillId="10" borderId="12" xfId="0" applyNumberFormat="1" applyFont="1" applyFill="1" applyBorder="1" applyAlignment="1">
      <alignment horizontal="center" vertical="center"/>
    </xf>
    <xf numFmtId="199" fontId="106" fillId="10" borderId="18" xfId="0" applyNumberFormat="1" applyFont="1" applyFill="1" applyBorder="1" applyAlignment="1">
      <alignment horizontal="center" vertical="center"/>
    </xf>
    <xf numFmtId="1" fontId="107" fillId="10" borderId="20" xfId="0" applyNumberFormat="1" applyFont="1" applyFill="1" applyBorder="1" applyAlignment="1">
      <alignment horizontal="center" vertical="center"/>
    </xf>
    <xf numFmtId="1" fontId="108" fillId="10" borderId="20" xfId="0" applyNumberFormat="1" applyFont="1" applyFill="1" applyBorder="1" applyAlignment="1">
      <alignment horizontal="center" vertical="center"/>
    </xf>
    <xf numFmtId="199" fontId="133" fillId="34" borderId="18" xfId="0" applyNumberFormat="1" applyFont="1" applyFill="1" applyBorder="1" applyAlignment="1">
      <alignment horizontal="center" vertical="center"/>
    </xf>
    <xf numFmtId="0" fontId="114" fillId="39" borderId="45" xfId="67" applyFont="1" applyFill="1" applyBorder="1" applyAlignment="1">
      <alignment horizontal="center"/>
      <protection/>
    </xf>
    <xf numFmtId="9" fontId="134" fillId="34" borderId="17" xfId="0" applyNumberFormat="1" applyFont="1" applyFill="1" applyBorder="1" applyAlignment="1">
      <alignment horizontal="center" vertical="center"/>
    </xf>
    <xf numFmtId="199" fontId="135" fillId="34" borderId="12" xfId="0" applyNumberFormat="1" applyFont="1" applyFill="1" applyBorder="1" applyAlignment="1">
      <alignment horizontal="center" vertical="center"/>
    </xf>
    <xf numFmtId="9" fontId="109" fillId="10" borderId="17" xfId="0" applyNumberFormat="1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14" fillId="0" borderId="48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0" fillId="46" borderId="0" xfId="0" applyFont="1" applyFill="1" applyAlignment="1">
      <alignment horizontal="center"/>
    </xf>
    <xf numFmtId="199" fontId="107" fillId="34" borderId="45" xfId="0" applyNumberFormat="1" applyFont="1" applyFill="1" applyBorder="1" applyAlignment="1">
      <alignment horizontal="center" vertical="center"/>
    </xf>
    <xf numFmtId="199" fontId="107" fillId="34" borderId="22" xfId="0" applyNumberFormat="1" applyFont="1" applyFill="1" applyBorder="1" applyAlignment="1">
      <alignment horizontal="center" vertical="center"/>
    </xf>
    <xf numFmtId="199" fontId="107" fillId="34" borderId="28" xfId="0" applyNumberFormat="1" applyFont="1" applyFill="1" applyBorder="1" applyAlignment="1">
      <alignment horizontal="center" vertical="center"/>
    </xf>
    <xf numFmtId="199" fontId="107" fillId="34" borderId="49" xfId="0" applyNumberFormat="1" applyFont="1" applyFill="1" applyBorder="1" applyAlignment="1">
      <alignment horizontal="center" vertical="center"/>
    </xf>
    <xf numFmtId="0" fontId="109" fillId="36" borderId="38" xfId="0" applyFont="1" applyFill="1" applyBorder="1" applyAlignment="1">
      <alignment horizontal="center" vertical="center" wrapText="1"/>
    </xf>
    <xf numFmtId="0" fontId="109" fillId="36" borderId="42" xfId="0" applyFont="1" applyFill="1" applyBorder="1" applyAlignment="1">
      <alignment horizontal="center" vertical="center" wrapText="1"/>
    </xf>
    <xf numFmtId="0" fontId="110" fillId="33" borderId="39" xfId="0" applyFont="1" applyFill="1" applyBorder="1" applyAlignment="1">
      <alignment horizontal="center" vertical="center"/>
    </xf>
    <xf numFmtId="0" fontId="110" fillId="33" borderId="43" xfId="0" applyFont="1" applyFill="1" applyBorder="1" applyAlignment="1">
      <alignment horizontal="center" vertical="center"/>
    </xf>
    <xf numFmtId="199" fontId="130" fillId="38" borderId="39" xfId="0" applyNumberFormat="1" applyFont="1" applyFill="1" applyBorder="1" applyAlignment="1">
      <alignment horizontal="center" vertical="center"/>
    </xf>
    <xf numFmtId="2" fontId="136" fillId="38" borderId="39" xfId="0" applyNumberFormat="1" applyFont="1" applyFill="1" applyBorder="1" applyAlignment="1">
      <alignment horizontal="center" vertical="center"/>
    </xf>
    <xf numFmtId="199" fontId="137" fillId="38" borderId="23" xfId="0" applyNumberFormat="1" applyFont="1" applyFill="1" applyBorder="1" applyAlignment="1">
      <alignment horizontal="center" vertical="center"/>
    </xf>
  </cellXfs>
  <cellStyles count="54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Percent 2" xfId="54"/>
    <cellStyle name="Percent 2 2" xfId="55"/>
    <cellStyle name="Percent 3" xfId="56"/>
    <cellStyle name="Povezana ćelija" xfId="57"/>
    <cellStyle name="Percent" xfId="58"/>
    <cellStyle name="Tekst objašnjenja" xfId="59"/>
    <cellStyle name="Tekst upozorenja" xfId="60"/>
    <cellStyle name="Ukupno" xfId="61"/>
    <cellStyle name="Unos" xfId="62"/>
    <cellStyle name="Currency" xfId="63"/>
    <cellStyle name="Currency [0]" xfId="64"/>
    <cellStyle name="Comma" xfId="65"/>
    <cellStyle name="Comma [0]" xfId="66"/>
    <cellStyle name="Нормалан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447"/>
  <sheetViews>
    <sheetView tabSelected="1" zoomScale="40" zoomScaleNormal="40" zoomScalePageLayoutView="0" workbookViewId="0" topLeftCell="A1">
      <selection activeCell="AA23" sqref="AA23"/>
    </sheetView>
  </sheetViews>
  <sheetFormatPr defaultColWidth="9.140625" defaultRowHeight="12.75"/>
  <cols>
    <col min="1" max="1" width="5.421875" style="12" customWidth="1"/>
    <col min="2" max="2" width="16.28125" style="14" customWidth="1"/>
    <col min="3" max="3" width="73.57421875" style="2" customWidth="1"/>
    <col min="4" max="4" width="20.57421875" style="11" customWidth="1"/>
    <col min="5" max="5" width="17.140625" style="81" hidden="1" customWidth="1"/>
    <col min="6" max="6" width="23.8515625" style="78" customWidth="1"/>
    <col min="7" max="7" width="23.8515625" style="105" customWidth="1"/>
    <col min="8" max="8" width="38.140625" style="23" customWidth="1"/>
    <col min="9" max="9" width="21.00390625" style="34" customWidth="1"/>
    <col min="10" max="10" width="9.8515625" style="34" bestFit="1" customWidth="1"/>
    <col min="11" max="11" width="18.8515625" style="129" customWidth="1"/>
    <col min="12" max="12" width="29.140625" style="34" customWidth="1"/>
    <col min="13" max="13" width="30.00390625" style="11" customWidth="1"/>
    <col min="14" max="14" width="24.7109375" style="28" customWidth="1"/>
    <col min="15" max="15" width="22.7109375" style="70" customWidth="1"/>
    <col min="16" max="16" width="18.140625" style="42" customWidth="1"/>
    <col min="17" max="17" width="15.28125" style="26" customWidth="1"/>
    <col min="18" max="18" width="13.8515625" style="18" customWidth="1"/>
    <col min="19" max="19" width="15.421875" style="2" customWidth="1"/>
    <col min="20" max="20" width="13.140625" style="2" hidden="1" customWidth="1"/>
    <col min="21" max="21" width="16.421875" style="2" customWidth="1"/>
    <col min="22" max="22" width="12.140625" style="2" customWidth="1"/>
    <col min="23" max="23" width="16.140625" style="2" customWidth="1"/>
    <col min="24" max="24" width="16.28125" style="2" bestFit="1" customWidth="1"/>
    <col min="25" max="25" width="25.140625" style="2" customWidth="1"/>
    <col min="26" max="26" width="9.140625" style="15" customWidth="1"/>
    <col min="27" max="27" width="155.140625" style="2" bestFit="1" customWidth="1"/>
    <col min="28" max="29" width="9.140625" style="2" customWidth="1"/>
    <col min="30" max="30" width="8.7109375" style="36" customWidth="1"/>
    <col min="31" max="31" width="8.140625" style="36" bestFit="1" customWidth="1"/>
    <col min="32" max="32" width="9.140625" style="36" customWidth="1"/>
    <col min="33" max="16384" width="9.140625" style="2" customWidth="1"/>
  </cols>
  <sheetData>
    <row r="1" spans="3:23" ht="54.75" customHeight="1" thickBot="1">
      <c r="C1" s="3"/>
      <c r="D1" s="9"/>
      <c r="F1" s="77"/>
      <c r="H1" s="1"/>
      <c r="L1" s="34" t="s">
        <v>28</v>
      </c>
      <c r="M1" s="9"/>
      <c r="N1" s="9"/>
      <c r="P1" s="256" t="s">
        <v>19</v>
      </c>
      <c r="Q1" s="257"/>
      <c r="R1" s="257"/>
      <c r="S1" s="258"/>
      <c r="U1" s="259" t="s">
        <v>24</v>
      </c>
      <c r="V1" s="260"/>
      <c r="W1" s="261"/>
    </row>
    <row r="2" spans="3:25" ht="66" customHeight="1" thickBot="1">
      <c r="C2" s="16" t="s">
        <v>84</v>
      </c>
      <c r="D2" s="10" t="s">
        <v>83</v>
      </c>
      <c r="M2" s="9"/>
      <c r="N2" s="9"/>
      <c r="P2" s="39" t="s">
        <v>22</v>
      </c>
      <c r="Q2" s="24" t="s">
        <v>23</v>
      </c>
      <c r="R2" s="17" t="s">
        <v>20</v>
      </c>
      <c r="S2" s="4" t="s">
        <v>21</v>
      </c>
      <c r="U2" s="259" t="s">
        <v>25</v>
      </c>
      <c r="V2" s="260"/>
      <c r="W2" s="261"/>
      <c r="Y2" s="6" t="s">
        <v>18</v>
      </c>
    </row>
    <row r="3" spans="3:25" ht="85.5" customHeight="1" thickBot="1">
      <c r="C3" s="253" t="s">
        <v>80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5"/>
      <c r="O3" s="71"/>
      <c r="P3" s="40"/>
      <c r="Q3" s="25"/>
      <c r="R3" s="21"/>
      <c r="S3" s="22"/>
      <c r="U3" s="262"/>
      <c r="V3" s="262"/>
      <c r="W3" s="262"/>
      <c r="Y3" s="19">
        <v>10034</v>
      </c>
    </row>
    <row r="4" spans="14:26" ht="11.25" customHeight="1" thickBot="1">
      <c r="N4" s="41"/>
      <c r="Z4" s="32"/>
    </row>
    <row r="5" spans="1:26" ht="117" customHeight="1">
      <c r="A5" s="13"/>
      <c r="B5" s="160" t="s">
        <v>1</v>
      </c>
      <c r="C5" s="171" t="s">
        <v>44</v>
      </c>
      <c r="D5" s="167" t="s">
        <v>2</v>
      </c>
      <c r="E5" s="125" t="s">
        <v>52</v>
      </c>
      <c r="F5" s="59" t="s">
        <v>26</v>
      </c>
      <c r="G5" s="177" t="s">
        <v>27</v>
      </c>
      <c r="H5" s="174" t="s">
        <v>53</v>
      </c>
      <c r="I5" s="193" t="s">
        <v>3</v>
      </c>
      <c r="J5" s="267" t="s">
        <v>4</v>
      </c>
      <c r="K5" s="268"/>
      <c r="L5" s="61" t="s">
        <v>5</v>
      </c>
      <c r="M5" s="66" t="s">
        <v>6</v>
      </c>
      <c r="N5" s="126" t="s">
        <v>7</v>
      </c>
      <c r="O5" s="72" t="s">
        <v>8</v>
      </c>
      <c r="P5" s="49" t="s">
        <v>9</v>
      </c>
      <c r="Q5" s="49" t="s">
        <v>10</v>
      </c>
      <c r="R5" s="50" t="s">
        <v>11</v>
      </c>
      <c r="S5" s="44" t="s">
        <v>12</v>
      </c>
      <c r="T5" s="45" t="s">
        <v>59</v>
      </c>
      <c r="U5" s="45" t="s">
        <v>13</v>
      </c>
      <c r="V5" s="45" t="s">
        <v>14</v>
      </c>
      <c r="W5" s="46" t="s">
        <v>15</v>
      </c>
      <c r="X5" s="53" t="s">
        <v>16</v>
      </c>
      <c r="Y5" s="56" t="s">
        <v>17</v>
      </c>
      <c r="Z5" s="32"/>
    </row>
    <row r="6" spans="2:26" ht="52.5" customHeight="1">
      <c r="B6" s="161" t="s">
        <v>0</v>
      </c>
      <c r="C6" s="172" t="s">
        <v>58</v>
      </c>
      <c r="D6" s="168">
        <v>5</v>
      </c>
      <c r="E6" s="82">
        <v>0</v>
      </c>
      <c r="F6" s="60">
        <v>10</v>
      </c>
      <c r="G6" s="178">
        <v>10</v>
      </c>
      <c r="H6" s="175">
        <v>10</v>
      </c>
      <c r="I6" s="194">
        <v>10</v>
      </c>
      <c r="J6" s="269">
        <v>10</v>
      </c>
      <c r="K6" s="270"/>
      <c r="L6" s="62">
        <v>10</v>
      </c>
      <c r="M6" s="67">
        <v>45</v>
      </c>
      <c r="N6" s="64">
        <v>1</v>
      </c>
      <c r="O6" s="73">
        <v>1</v>
      </c>
      <c r="P6" s="43">
        <v>30</v>
      </c>
      <c r="Q6" s="35">
        <v>25</v>
      </c>
      <c r="R6" s="51">
        <v>50</v>
      </c>
      <c r="S6" s="47">
        <v>15</v>
      </c>
      <c r="T6" s="20">
        <v>0</v>
      </c>
      <c r="U6" s="20">
        <v>10</v>
      </c>
      <c r="V6" s="20">
        <v>20</v>
      </c>
      <c r="W6" s="48">
        <f>P6+Q6</f>
        <v>55</v>
      </c>
      <c r="X6" s="54">
        <f>W6+V6+U6+T6+S6</f>
        <v>100</v>
      </c>
      <c r="Y6" s="57"/>
      <c r="Z6" s="32"/>
    </row>
    <row r="7" spans="1:35" s="7" customFormat="1" ht="48.75" customHeight="1">
      <c r="A7" s="30"/>
      <c r="B7" s="162">
        <v>1</v>
      </c>
      <c r="C7" s="201" t="s">
        <v>63</v>
      </c>
      <c r="D7" s="221">
        <v>5</v>
      </c>
      <c r="E7" s="203"/>
      <c r="F7" s="204">
        <v>8</v>
      </c>
      <c r="G7" s="205">
        <v>11</v>
      </c>
      <c r="H7" s="206">
        <f>(F7+G7)/2</f>
        <v>9.5</v>
      </c>
      <c r="I7" s="207">
        <v>11</v>
      </c>
      <c r="J7" s="208">
        <v>9.09</v>
      </c>
      <c r="K7" s="209">
        <f>J7*1.1</f>
        <v>9.999</v>
      </c>
      <c r="L7" s="210">
        <v>14</v>
      </c>
      <c r="M7" s="211">
        <f>D7+H7+L7+I7+E7+K7</f>
        <v>49.499</v>
      </c>
      <c r="N7" s="212">
        <f>M7/$M$6</f>
        <v>1.0999777777777777</v>
      </c>
      <c r="O7" s="224">
        <v>0.76</v>
      </c>
      <c r="P7" s="213">
        <f>O7*30</f>
        <v>22.8</v>
      </c>
      <c r="Q7" s="214">
        <f>(I7+K7)*1.25</f>
        <v>26.24875</v>
      </c>
      <c r="R7" s="215">
        <f>Q7+P7</f>
        <v>49.04875</v>
      </c>
      <c r="S7" s="216">
        <f>D7+L7</f>
        <v>19</v>
      </c>
      <c r="T7" s="217">
        <f>E7</f>
        <v>0</v>
      </c>
      <c r="U7" s="217">
        <f>H7</f>
        <v>9.5</v>
      </c>
      <c r="V7" s="217">
        <f>I7+K7</f>
        <v>20.999000000000002</v>
      </c>
      <c r="W7" s="218">
        <f>R7</f>
        <v>49.04875</v>
      </c>
      <c r="X7" s="219">
        <f>W7+V7+U7+T7+S7</f>
        <v>98.54775000000001</v>
      </c>
      <c r="Y7" s="222">
        <v>10</v>
      </c>
      <c r="Z7" s="32"/>
      <c r="AA7" s="227">
        <v>44022</v>
      </c>
      <c r="AB7" s="2"/>
      <c r="AC7" s="28"/>
      <c r="AD7" s="38"/>
      <c r="AE7" s="38"/>
      <c r="AF7" s="38"/>
      <c r="AG7" s="2"/>
      <c r="AH7" s="2"/>
      <c r="AI7" s="2"/>
    </row>
    <row r="8" spans="1:106" s="5" customFormat="1" ht="48.75" customHeight="1">
      <c r="A8" s="30"/>
      <c r="B8" s="162">
        <v>3</v>
      </c>
      <c r="C8" s="201" t="s">
        <v>60</v>
      </c>
      <c r="D8" s="202">
        <v>7</v>
      </c>
      <c r="E8" s="203"/>
      <c r="F8" s="204">
        <v>10</v>
      </c>
      <c r="G8" s="205">
        <v>10</v>
      </c>
      <c r="H8" s="206">
        <f>(F8+G8)/2</f>
        <v>10</v>
      </c>
      <c r="I8" s="207">
        <v>7</v>
      </c>
      <c r="J8" s="208">
        <v>8.36</v>
      </c>
      <c r="K8" s="209">
        <f>J8*1.1</f>
        <v>9.196</v>
      </c>
      <c r="L8" s="210">
        <v>14</v>
      </c>
      <c r="M8" s="211">
        <f>D8+H8+L8+I8+E8+K8</f>
        <v>47.196</v>
      </c>
      <c r="N8" s="212">
        <f>M8/$M$6</f>
        <v>1.0488</v>
      </c>
      <c r="O8" s="224">
        <v>0.8</v>
      </c>
      <c r="P8" s="213">
        <f>O8*30</f>
        <v>24</v>
      </c>
      <c r="Q8" s="214">
        <f>(I8+K8)*1.25</f>
        <v>20.244999999999997</v>
      </c>
      <c r="R8" s="215">
        <f>Q8+P8</f>
        <v>44.245</v>
      </c>
      <c r="S8" s="216">
        <f>D8+L8</f>
        <v>21</v>
      </c>
      <c r="T8" s="217">
        <f>E8</f>
        <v>0</v>
      </c>
      <c r="U8" s="217">
        <f>H8</f>
        <v>10</v>
      </c>
      <c r="V8" s="217">
        <f>I8+K8</f>
        <v>16.195999999999998</v>
      </c>
      <c r="W8" s="218">
        <f>R8</f>
        <v>44.245</v>
      </c>
      <c r="X8" s="219">
        <f>W8+V8+U8+T8+S8</f>
        <v>91.441</v>
      </c>
      <c r="Y8" s="222">
        <v>10</v>
      </c>
      <c r="Z8" s="32"/>
      <c r="AA8" s="227">
        <v>44022</v>
      </c>
      <c r="AB8" s="28"/>
      <c r="AC8" s="28"/>
      <c r="AD8" s="38"/>
      <c r="AE8" s="38"/>
      <c r="AF8" s="3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</row>
    <row r="9" spans="1:34" s="5" customFormat="1" ht="48.75" customHeight="1">
      <c r="A9" s="30"/>
      <c r="B9" s="162">
        <v>8</v>
      </c>
      <c r="C9" s="173" t="s">
        <v>66</v>
      </c>
      <c r="D9" s="170">
        <v>7</v>
      </c>
      <c r="E9" s="83"/>
      <c r="F9" s="159">
        <v>9</v>
      </c>
      <c r="G9" s="179">
        <v>11</v>
      </c>
      <c r="H9" s="176">
        <f>(F9+G9)/2</f>
        <v>10</v>
      </c>
      <c r="I9" s="195">
        <v>5.1</v>
      </c>
      <c r="J9" s="197">
        <v>3.18</v>
      </c>
      <c r="K9" s="198">
        <f>J9*1.1</f>
        <v>3.4980000000000007</v>
      </c>
      <c r="L9" s="63">
        <v>14</v>
      </c>
      <c r="M9" s="68">
        <f>D9+H9+L9+I9+E9+K9</f>
        <v>39.598</v>
      </c>
      <c r="N9" s="65">
        <f>M9/$M$6</f>
        <v>0.8799555555555555</v>
      </c>
      <c r="O9" s="69">
        <v>0.56</v>
      </c>
      <c r="P9" s="31">
        <f>O9*30</f>
        <v>16.8</v>
      </c>
      <c r="Q9" s="33">
        <v>25</v>
      </c>
      <c r="R9" s="52">
        <f>Q9+P9</f>
        <v>41.8</v>
      </c>
      <c r="S9" s="74">
        <f>D9+L9</f>
        <v>21</v>
      </c>
      <c r="T9" s="75">
        <f>E9</f>
        <v>0</v>
      </c>
      <c r="U9" s="75">
        <f>H9</f>
        <v>10</v>
      </c>
      <c r="V9" s="75">
        <f>I9+K9</f>
        <v>8.598</v>
      </c>
      <c r="W9" s="76">
        <f>R9</f>
        <v>41.8</v>
      </c>
      <c r="X9" s="55">
        <f>W9+V9+U9+T9+S9</f>
        <v>81.398</v>
      </c>
      <c r="Y9" s="58">
        <v>9</v>
      </c>
      <c r="Z9" s="32"/>
      <c r="AA9" s="227">
        <v>44106</v>
      </c>
      <c r="AB9" s="28"/>
      <c r="AD9" s="37"/>
      <c r="AE9" s="37"/>
      <c r="AF9" s="37"/>
      <c r="AH9" s="131"/>
    </row>
    <row r="10" spans="1:106" s="5" customFormat="1" ht="48.75" customHeight="1">
      <c r="A10" s="30"/>
      <c r="B10" s="200" t="s">
        <v>55</v>
      </c>
      <c r="C10" s="173" t="s">
        <v>74</v>
      </c>
      <c r="D10" s="169">
        <v>5</v>
      </c>
      <c r="E10" s="83"/>
      <c r="F10" s="159">
        <v>10</v>
      </c>
      <c r="G10" s="179">
        <v>10</v>
      </c>
      <c r="H10" s="176">
        <f>(F10+G10)/2</f>
        <v>10</v>
      </c>
      <c r="I10" s="199">
        <v>6.4</v>
      </c>
      <c r="J10" s="197">
        <v>4.73</v>
      </c>
      <c r="K10" s="198">
        <f>J10*1.1</f>
        <v>5.203000000000001</v>
      </c>
      <c r="L10" s="63">
        <v>7</v>
      </c>
      <c r="M10" s="68">
        <f>D10+H10+L10+I10+E10+K10</f>
        <v>33.603</v>
      </c>
      <c r="N10" s="65">
        <f>M10/$M$6</f>
        <v>0.7467333333333334</v>
      </c>
      <c r="O10" s="69">
        <v>0.85</v>
      </c>
      <c r="P10" s="251">
        <f>O10*30</f>
        <v>25.5</v>
      </c>
      <c r="Q10" s="33">
        <v>22</v>
      </c>
      <c r="R10" s="52">
        <f>Q10+P10</f>
        <v>47.5</v>
      </c>
      <c r="S10" s="74">
        <f>D10+L10</f>
        <v>12</v>
      </c>
      <c r="T10" s="75">
        <f>E10</f>
        <v>0</v>
      </c>
      <c r="U10" s="75">
        <f>H10</f>
        <v>10</v>
      </c>
      <c r="V10" s="75">
        <f>I10+K10</f>
        <v>11.603000000000002</v>
      </c>
      <c r="W10" s="76">
        <f>R10</f>
        <v>47.5</v>
      </c>
      <c r="X10" s="55">
        <f>W10+V10+U10+T10+S10</f>
        <v>81.10300000000001</v>
      </c>
      <c r="Y10" s="58">
        <v>9</v>
      </c>
      <c r="Z10" s="32"/>
      <c r="AA10" s="223" t="s">
        <v>82</v>
      </c>
      <c r="AB10" s="2"/>
      <c r="AC10" s="2"/>
      <c r="AD10" s="36"/>
      <c r="AE10" s="36"/>
      <c r="AF10" s="36"/>
      <c r="AG10" s="2"/>
      <c r="AH10" s="28"/>
      <c r="AI10" s="28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</row>
    <row r="11" spans="1:106" s="7" customFormat="1" ht="48.75" customHeight="1">
      <c r="A11" s="30"/>
      <c r="B11" s="162">
        <v>5</v>
      </c>
      <c r="C11" s="201" t="s">
        <v>67</v>
      </c>
      <c r="D11" s="202">
        <v>7</v>
      </c>
      <c r="E11" s="203"/>
      <c r="F11" s="204">
        <v>7</v>
      </c>
      <c r="G11" s="205">
        <v>10</v>
      </c>
      <c r="H11" s="206">
        <f>(F11+G11)/2</f>
        <v>8.5</v>
      </c>
      <c r="I11" s="207">
        <v>7.8</v>
      </c>
      <c r="J11" s="208">
        <v>7.36</v>
      </c>
      <c r="K11" s="209">
        <f>J11*1.1</f>
        <v>8.096000000000002</v>
      </c>
      <c r="L11" s="210">
        <v>8</v>
      </c>
      <c r="M11" s="211">
        <f>D11+H11+L11+I11+E11+K11</f>
        <v>39.396</v>
      </c>
      <c r="N11" s="212">
        <f>M11/$M$6</f>
        <v>0.8754666666666667</v>
      </c>
      <c r="O11" s="224">
        <v>0.72</v>
      </c>
      <c r="P11" s="213">
        <f>O11*30</f>
        <v>21.599999999999998</v>
      </c>
      <c r="Q11" s="214">
        <f>(I11+K11)*1.25</f>
        <v>19.87</v>
      </c>
      <c r="R11" s="215">
        <f>Q11+P11</f>
        <v>41.47</v>
      </c>
      <c r="S11" s="216">
        <f>D11+L11</f>
        <v>15</v>
      </c>
      <c r="T11" s="217">
        <f>E11</f>
        <v>0</v>
      </c>
      <c r="U11" s="217">
        <f>H11</f>
        <v>8.5</v>
      </c>
      <c r="V11" s="217">
        <f>I11+K11</f>
        <v>15.896</v>
      </c>
      <c r="W11" s="218">
        <f>R11</f>
        <v>41.47</v>
      </c>
      <c r="X11" s="219">
        <f>W11+V11+U11+T11+S11</f>
        <v>80.866</v>
      </c>
      <c r="Y11" s="220">
        <v>9</v>
      </c>
      <c r="Z11" s="32"/>
      <c r="AA11" s="227">
        <v>44005</v>
      </c>
      <c r="AB11" s="28"/>
      <c r="AC11" s="28"/>
      <c r="AD11" s="38"/>
      <c r="AE11" s="38"/>
      <c r="AF11" s="3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</row>
    <row r="12" spans="1:106" s="7" customFormat="1" ht="48.75" customHeight="1">
      <c r="A12" s="30" t="s">
        <v>43</v>
      </c>
      <c r="B12" s="162">
        <v>7</v>
      </c>
      <c r="C12" s="201" t="s">
        <v>62</v>
      </c>
      <c r="D12" s="202">
        <v>7</v>
      </c>
      <c r="E12" s="203"/>
      <c r="F12" s="204">
        <v>7</v>
      </c>
      <c r="G12" s="205">
        <v>10</v>
      </c>
      <c r="H12" s="206">
        <f>(F12+G12)/2</f>
        <v>8.5</v>
      </c>
      <c r="I12" s="207">
        <v>6.1</v>
      </c>
      <c r="J12" s="208"/>
      <c r="K12" s="226">
        <v>6.6</v>
      </c>
      <c r="L12" s="210">
        <v>12</v>
      </c>
      <c r="M12" s="211">
        <f>D12+H12+L12+I12+E12+K12</f>
        <v>40.2</v>
      </c>
      <c r="N12" s="212">
        <f>M12/$M$6</f>
        <v>0.8933333333333334</v>
      </c>
      <c r="O12" s="224">
        <v>0.54</v>
      </c>
      <c r="P12" s="213">
        <f>O12*30</f>
        <v>16.200000000000003</v>
      </c>
      <c r="Q12" s="214">
        <v>12</v>
      </c>
      <c r="R12" s="215">
        <f>Q12+P12</f>
        <v>28.200000000000003</v>
      </c>
      <c r="S12" s="216">
        <f>D12+L12</f>
        <v>19</v>
      </c>
      <c r="T12" s="217">
        <f>E12</f>
        <v>0</v>
      </c>
      <c r="U12" s="217">
        <f>H12</f>
        <v>8.5</v>
      </c>
      <c r="V12" s="217">
        <f>I12+K12</f>
        <v>12.7</v>
      </c>
      <c r="W12" s="218">
        <f>R12</f>
        <v>28.200000000000003</v>
      </c>
      <c r="X12" s="219">
        <f>W12+V12+U12+T12+S12</f>
        <v>68.4</v>
      </c>
      <c r="Y12" s="222">
        <v>7</v>
      </c>
      <c r="Z12" s="32"/>
      <c r="AA12" s="227">
        <v>44022</v>
      </c>
      <c r="AB12" s="28"/>
      <c r="AC12" s="28"/>
      <c r="AD12" s="38"/>
      <c r="AE12" s="38"/>
      <c r="AF12" s="38"/>
      <c r="AG12" s="28"/>
      <c r="AH12" s="2"/>
      <c r="AI12" s="2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</row>
    <row r="13" spans="1:106" s="7" customFormat="1" ht="48.75" customHeight="1">
      <c r="A13" s="30"/>
      <c r="B13" s="162">
        <v>2</v>
      </c>
      <c r="C13" s="201" t="s">
        <v>61</v>
      </c>
      <c r="D13" s="221">
        <v>5</v>
      </c>
      <c r="E13" s="203"/>
      <c r="F13" s="204">
        <v>10</v>
      </c>
      <c r="G13" s="205">
        <v>9</v>
      </c>
      <c r="H13" s="206">
        <f>(F13+G13)/2</f>
        <v>9.5</v>
      </c>
      <c r="I13" s="207">
        <v>7</v>
      </c>
      <c r="J13" s="208">
        <v>6.64</v>
      </c>
      <c r="K13" s="209">
        <f>J13*1.1</f>
        <v>7.304</v>
      </c>
      <c r="L13" s="210">
        <v>4</v>
      </c>
      <c r="M13" s="211">
        <f>D13+H13+L13+I13+E13+K13</f>
        <v>32.804</v>
      </c>
      <c r="N13" s="212">
        <f>M13/$M$6</f>
        <v>0.7289777777777778</v>
      </c>
      <c r="O13" s="224">
        <v>0.52</v>
      </c>
      <c r="P13" s="213">
        <f>O13*30</f>
        <v>15.600000000000001</v>
      </c>
      <c r="Q13" s="214">
        <f>(I13+K13)*1.25</f>
        <v>17.88</v>
      </c>
      <c r="R13" s="215">
        <f>Q13+P13</f>
        <v>33.480000000000004</v>
      </c>
      <c r="S13" s="216">
        <f>D13+L13</f>
        <v>9</v>
      </c>
      <c r="T13" s="217">
        <f>E13</f>
        <v>0</v>
      </c>
      <c r="U13" s="217">
        <f>H13</f>
        <v>9.5</v>
      </c>
      <c r="V13" s="217">
        <f>I13+K13</f>
        <v>14.304</v>
      </c>
      <c r="W13" s="218">
        <f>R13</f>
        <v>33.480000000000004</v>
      </c>
      <c r="X13" s="219">
        <f>W13+V13+U13+T13+S13</f>
        <v>66.284</v>
      </c>
      <c r="Y13" s="222">
        <v>7</v>
      </c>
      <c r="Z13" s="32"/>
      <c r="AA13" s="227">
        <v>44005</v>
      </c>
      <c r="AB13" s="28"/>
      <c r="AC13" s="28"/>
      <c r="AD13" s="38"/>
      <c r="AE13" s="38"/>
      <c r="AF13" s="3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</row>
    <row r="14" spans="1:106" s="7" customFormat="1" ht="48.75" customHeight="1">
      <c r="A14" s="30"/>
      <c r="B14" s="162">
        <v>6</v>
      </c>
      <c r="C14" s="228" t="s">
        <v>64</v>
      </c>
      <c r="D14" s="229">
        <v>7</v>
      </c>
      <c r="E14" s="230"/>
      <c r="F14" s="231">
        <v>7</v>
      </c>
      <c r="G14" s="232"/>
      <c r="H14" s="233">
        <f>(F14+G14)/2</f>
        <v>3.5</v>
      </c>
      <c r="I14" s="234">
        <v>8</v>
      </c>
      <c r="J14" s="235">
        <v>5.36</v>
      </c>
      <c r="K14" s="236">
        <f>J14*1.1</f>
        <v>5.896000000000001</v>
      </c>
      <c r="L14" s="237">
        <v>10</v>
      </c>
      <c r="M14" s="238">
        <f>D14+H14+L14+I14+E14+K14</f>
        <v>34.396</v>
      </c>
      <c r="N14" s="239">
        <f>M14/$M$6</f>
        <v>0.7643555555555556</v>
      </c>
      <c r="O14" s="252">
        <v>0.48</v>
      </c>
      <c r="P14" s="240">
        <f>O14*30</f>
        <v>14.399999999999999</v>
      </c>
      <c r="Q14" s="241">
        <v>14</v>
      </c>
      <c r="R14" s="242">
        <f>Q14+P14</f>
        <v>28.4</v>
      </c>
      <c r="S14" s="243">
        <f>D14+L14</f>
        <v>17</v>
      </c>
      <c r="T14" s="244">
        <f>E14</f>
        <v>0</v>
      </c>
      <c r="U14" s="244">
        <f>H14</f>
        <v>3.5</v>
      </c>
      <c r="V14" s="244">
        <f>I14+K14</f>
        <v>13.896</v>
      </c>
      <c r="W14" s="245">
        <f>R14</f>
        <v>28.4</v>
      </c>
      <c r="X14" s="246">
        <f>W14+V14+U14+T14+S14</f>
        <v>62.796</v>
      </c>
      <c r="Y14" s="247">
        <v>7</v>
      </c>
      <c r="Z14" s="32"/>
      <c r="AA14" s="227">
        <v>44089</v>
      </c>
      <c r="AB14" s="2"/>
      <c r="AC14" s="2"/>
      <c r="AD14" s="36"/>
      <c r="AE14" s="36"/>
      <c r="AF14" s="36"/>
      <c r="AG14" s="28"/>
      <c r="AH14" s="28"/>
      <c r="AI14" s="28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</row>
    <row r="15" spans="1:106" s="8" customFormat="1" ht="48.75" customHeight="1">
      <c r="A15" s="12"/>
      <c r="B15" s="162">
        <v>4</v>
      </c>
      <c r="C15" s="201" t="s">
        <v>65</v>
      </c>
      <c r="D15" s="202">
        <v>7</v>
      </c>
      <c r="E15" s="203"/>
      <c r="F15" s="204">
        <v>10</v>
      </c>
      <c r="G15" s="205">
        <v>9</v>
      </c>
      <c r="H15" s="206">
        <f>(F15+G15)/2</f>
        <v>9.5</v>
      </c>
      <c r="I15" s="225">
        <v>5.8</v>
      </c>
      <c r="J15" s="208">
        <v>6.09</v>
      </c>
      <c r="K15" s="209">
        <f>J15*1.1</f>
        <v>6.699000000000001</v>
      </c>
      <c r="L15" s="210">
        <v>4</v>
      </c>
      <c r="M15" s="211">
        <f>D15+H15+L15+I15+E15+K15</f>
        <v>32.999</v>
      </c>
      <c r="N15" s="212">
        <f>M15/$M$6</f>
        <v>0.7333111111111111</v>
      </c>
      <c r="O15" s="224">
        <v>0.56</v>
      </c>
      <c r="P15" s="213">
        <f>O15*30</f>
        <v>16.8</v>
      </c>
      <c r="Q15" s="214">
        <v>11</v>
      </c>
      <c r="R15" s="215">
        <f>Q15+P15</f>
        <v>27.8</v>
      </c>
      <c r="S15" s="216">
        <f>D15+L15</f>
        <v>11</v>
      </c>
      <c r="T15" s="217">
        <f>E15</f>
        <v>0</v>
      </c>
      <c r="U15" s="217">
        <f>H15</f>
        <v>9.5</v>
      </c>
      <c r="V15" s="217">
        <f>I15+K15</f>
        <v>12.499</v>
      </c>
      <c r="W15" s="218">
        <f>R15</f>
        <v>27.8</v>
      </c>
      <c r="X15" s="219">
        <f>W15+V15+U15+T15+S15</f>
        <v>60.799</v>
      </c>
      <c r="Y15" s="220">
        <v>7</v>
      </c>
      <c r="Z15" s="32"/>
      <c r="AA15" s="227">
        <v>44005</v>
      </c>
      <c r="AB15" s="28"/>
      <c r="AC15" s="28"/>
      <c r="AD15" s="38"/>
      <c r="AE15" s="38"/>
      <c r="AF15" s="38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</row>
    <row r="16" spans="1:106" s="7" customFormat="1" ht="48.75" customHeight="1">
      <c r="A16" s="12"/>
      <c r="B16" s="164">
        <v>15</v>
      </c>
      <c r="C16" s="201" t="s">
        <v>77</v>
      </c>
      <c r="D16" s="221">
        <v>5</v>
      </c>
      <c r="E16" s="203"/>
      <c r="F16" s="204">
        <v>9</v>
      </c>
      <c r="G16" s="205">
        <v>9</v>
      </c>
      <c r="H16" s="206">
        <f>(F16+G16)/2</f>
        <v>9</v>
      </c>
      <c r="I16" s="207">
        <v>6.8</v>
      </c>
      <c r="J16" s="208"/>
      <c r="K16" s="209"/>
      <c r="L16" s="210">
        <v>4</v>
      </c>
      <c r="M16" s="211">
        <f>D16+H16+L16+I16+E16+K16</f>
        <v>24.8</v>
      </c>
      <c r="N16" s="212">
        <f>M16/$M$6</f>
        <v>0.5511111111111111</v>
      </c>
      <c r="O16" s="224">
        <v>0.56</v>
      </c>
      <c r="P16" s="213">
        <f>O16*30</f>
        <v>16.8</v>
      </c>
      <c r="Q16" s="214">
        <v>19</v>
      </c>
      <c r="R16" s="215">
        <f>Q16+P16</f>
        <v>35.8</v>
      </c>
      <c r="S16" s="216">
        <f>D16+L16</f>
        <v>9</v>
      </c>
      <c r="T16" s="217">
        <f>E16</f>
        <v>0</v>
      </c>
      <c r="U16" s="217">
        <f>H16</f>
        <v>9</v>
      </c>
      <c r="V16" s="217">
        <f>I16+K16</f>
        <v>6.8</v>
      </c>
      <c r="W16" s="218">
        <f>R16</f>
        <v>35.8</v>
      </c>
      <c r="X16" s="219">
        <f>W16+V16+U16+T16+S16</f>
        <v>60.599999999999994</v>
      </c>
      <c r="Y16" s="222">
        <v>7</v>
      </c>
      <c r="Z16" s="32"/>
      <c r="AA16" s="227">
        <v>44005</v>
      </c>
      <c r="AB16" s="2"/>
      <c r="AC16" s="2"/>
      <c r="AD16" s="36"/>
      <c r="AE16" s="36"/>
      <c r="AF16" s="36"/>
      <c r="AG16" s="2"/>
      <c r="AH16" s="28"/>
      <c r="AI16" s="28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</row>
    <row r="17" spans="1:35" s="28" customFormat="1" ht="48.75" customHeight="1">
      <c r="A17" s="30"/>
      <c r="B17" s="162">
        <v>13</v>
      </c>
      <c r="C17" s="173" t="s">
        <v>69</v>
      </c>
      <c r="D17" s="169">
        <v>5</v>
      </c>
      <c r="E17" s="83"/>
      <c r="F17" s="159">
        <v>10</v>
      </c>
      <c r="G17" s="179">
        <v>10</v>
      </c>
      <c r="H17" s="176">
        <f>(F17+G17)/2</f>
        <v>10</v>
      </c>
      <c r="I17" s="195">
        <v>5.1</v>
      </c>
      <c r="J17" s="197">
        <v>2.36</v>
      </c>
      <c r="K17" s="198">
        <f>J17*1.1</f>
        <v>2.596</v>
      </c>
      <c r="L17" s="63">
        <v>8</v>
      </c>
      <c r="M17" s="68">
        <f>D17+H17+L17+I17+E17+K17</f>
        <v>30.696</v>
      </c>
      <c r="N17" s="65">
        <f>M17/$M$6</f>
        <v>0.6821333333333334</v>
      </c>
      <c r="O17" s="250">
        <v>0.3</v>
      </c>
      <c r="P17" s="251">
        <f>O17*30</f>
        <v>9</v>
      </c>
      <c r="Q17" s="33">
        <v>17</v>
      </c>
      <c r="R17" s="52">
        <f>Q17+P17</f>
        <v>26</v>
      </c>
      <c r="S17" s="74">
        <f>D17+L17</f>
        <v>13</v>
      </c>
      <c r="T17" s="75">
        <f>E17</f>
        <v>0</v>
      </c>
      <c r="U17" s="75">
        <f>H17</f>
        <v>10</v>
      </c>
      <c r="V17" s="75">
        <f>I17+K17</f>
        <v>7.696</v>
      </c>
      <c r="W17" s="76">
        <f>R17</f>
        <v>26</v>
      </c>
      <c r="X17" s="55">
        <f>W17+V17+U17+T17+S17</f>
        <v>56.696</v>
      </c>
      <c r="Y17" s="145">
        <v>6</v>
      </c>
      <c r="Z17" s="32"/>
      <c r="AA17" s="227" t="s">
        <v>81</v>
      </c>
      <c r="AB17" s="5"/>
      <c r="AC17" s="5"/>
      <c r="AD17" s="37"/>
      <c r="AE17" s="37"/>
      <c r="AF17" s="37"/>
      <c r="AG17" s="5"/>
      <c r="AH17" s="5"/>
      <c r="AI17" s="5"/>
    </row>
    <row r="18" spans="1:106" s="7" customFormat="1" ht="48.75" customHeight="1">
      <c r="A18" s="12"/>
      <c r="B18" s="163">
        <v>32</v>
      </c>
      <c r="C18" s="173" t="s">
        <v>48</v>
      </c>
      <c r="D18" s="169">
        <v>5</v>
      </c>
      <c r="E18" s="83"/>
      <c r="F18" s="159">
        <v>7</v>
      </c>
      <c r="G18" s="179">
        <v>10</v>
      </c>
      <c r="H18" s="176">
        <f>(F18+G18)/2</f>
        <v>8.5</v>
      </c>
      <c r="I18" s="195">
        <v>6.1</v>
      </c>
      <c r="J18" s="197">
        <v>0</v>
      </c>
      <c r="K18" s="248">
        <v>4.8</v>
      </c>
      <c r="L18" s="63"/>
      <c r="M18" s="68">
        <f>D18+H18+L18+I18+E18+K18</f>
        <v>24.400000000000002</v>
      </c>
      <c r="N18" s="65">
        <f>M18/$M$6</f>
        <v>0.5422222222222223</v>
      </c>
      <c r="O18" s="250">
        <v>0.52</v>
      </c>
      <c r="P18" s="251">
        <f>O18*30</f>
        <v>15.600000000000001</v>
      </c>
      <c r="Q18" s="33">
        <v>15</v>
      </c>
      <c r="R18" s="52">
        <f>Q18+P18</f>
        <v>30.6</v>
      </c>
      <c r="S18" s="74">
        <f>D18+L18</f>
        <v>5</v>
      </c>
      <c r="T18" s="75">
        <f>E18</f>
        <v>0</v>
      </c>
      <c r="U18" s="75">
        <f>H18</f>
        <v>8.5</v>
      </c>
      <c r="V18" s="75">
        <f>I18+K18</f>
        <v>10.899999999999999</v>
      </c>
      <c r="W18" s="76">
        <f>R18</f>
        <v>30.6</v>
      </c>
      <c r="X18" s="55">
        <f>W18+V18+U18+T18+S18</f>
        <v>55</v>
      </c>
      <c r="Y18" s="58">
        <v>6</v>
      </c>
      <c r="Z18" s="32"/>
      <c r="AA18" s="227" t="s">
        <v>81</v>
      </c>
      <c r="AB18" s="2"/>
      <c r="AC18" s="28"/>
      <c r="AD18" s="38"/>
      <c r="AE18" s="38"/>
      <c r="AF18" s="38"/>
      <c r="AG18" s="2"/>
      <c r="AH18" s="2"/>
      <c r="AI18" s="2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</row>
    <row r="19" spans="1:106" s="7" customFormat="1" ht="48.75" customHeight="1">
      <c r="A19" s="12"/>
      <c r="B19" s="162">
        <v>18</v>
      </c>
      <c r="C19" s="183" t="s">
        <v>71</v>
      </c>
      <c r="D19" s="184">
        <v>5</v>
      </c>
      <c r="E19" s="96"/>
      <c r="F19" s="86">
        <v>6</v>
      </c>
      <c r="G19" s="185">
        <v>10</v>
      </c>
      <c r="H19" s="186">
        <f>(F19+G19)/2</f>
        <v>8</v>
      </c>
      <c r="I19" s="271">
        <v>5</v>
      </c>
      <c r="J19" s="272">
        <v>7.36</v>
      </c>
      <c r="K19" s="130">
        <f>J19*1.1</f>
        <v>8.096000000000002</v>
      </c>
      <c r="L19" s="189">
        <v>5</v>
      </c>
      <c r="M19" s="87">
        <f>D19+H19+L19+I19+E19+K19</f>
        <v>31.096000000000004</v>
      </c>
      <c r="N19" s="88">
        <f>M19/$M$6</f>
        <v>0.6910222222222223</v>
      </c>
      <c r="O19" s="97"/>
      <c r="P19" s="98"/>
      <c r="Q19" s="92"/>
      <c r="R19" s="99">
        <f>Q19+P19</f>
        <v>0</v>
      </c>
      <c r="S19" s="100">
        <f>D19+L19</f>
        <v>10</v>
      </c>
      <c r="T19" s="101">
        <f>E19</f>
        <v>0</v>
      </c>
      <c r="U19" s="101">
        <f aca="true" t="shared" si="0" ref="U15:U23">H19</f>
        <v>8</v>
      </c>
      <c r="V19" s="101">
        <f>I19+K19</f>
        <v>13.096000000000002</v>
      </c>
      <c r="W19" s="102">
        <f aca="true" t="shared" si="1" ref="W15:W23">R19</f>
        <v>0</v>
      </c>
      <c r="X19" s="103">
        <f>W19+V19+U19+T19+S19</f>
        <v>31.096000000000004</v>
      </c>
      <c r="Y19" s="104"/>
      <c r="Z19" s="32"/>
      <c r="AA19" s="223"/>
      <c r="AB19" s="5"/>
      <c r="AC19" s="5"/>
      <c r="AD19" s="37"/>
      <c r="AE19" s="37"/>
      <c r="AF19" s="37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</row>
    <row r="20" spans="1:35" s="7" customFormat="1" ht="48.75" customHeight="1" hidden="1">
      <c r="A20" s="30"/>
      <c r="B20" s="163" t="s">
        <v>72</v>
      </c>
      <c r="C20" s="183" t="s">
        <v>38</v>
      </c>
      <c r="D20" s="184">
        <v>5</v>
      </c>
      <c r="E20" s="273" t="s">
        <v>76</v>
      </c>
      <c r="F20" s="86">
        <v>10</v>
      </c>
      <c r="G20" s="185">
        <v>9</v>
      </c>
      <c r="H20" s="186">
        <f>(F20+G20)/2</f>
        <v>9.5</v>
      </c>
      <c r="I20" s="271">
        <v>4.8</v>
      </c>
      <c r="J20" s="272"/>
      <c r="K20" s="130">
        <f>J20*1.1</f>
        <v>0</v>
      </c>
      <c r="L20" s="189"/>
      <c r="M20" s="87" t="e">
        <f>D20+H20+L20+I20+E20+K20</f>
        <v>#VALUE!</v>
      </c>
      <c r="N20" s="88" t="e">
        <f>M20/$M$6</f>
        <v>#VALUE!</v>
      </c>
      <c r="O20" s="97">
        <v>0.6</v>
      </c>
      <c r="P20" s="98"/>
      <c r="Q20" s="92"/>
      <c r="R20" s="99">
        <f>Q20+P20</f>
        <v>0</v>
      </c>
      <c r="S20" s="100">
        <f>D20+L20</f>
        <v>5</v>
      </c>
      <c r="T20" s="101">
        <v>0</v>
      </c>
      <c r="U20" s="101">
        <f t="shared" si="0"/>
        <v>9.5</v>
      </c>
      <c r="V20" s="101">
        <f>I20+K20</f>
        <v>4.8</v>
      </c>
      <c r="W20" s="102">
        <f t="shared" si="1"/>
        <v>0</v>
      </c>
      <c r="X20" s="103">
        <f>W20+V20+U20+T20+S20</f>
        <v>19.3</v>
      </c>
      <c r="Y20" s="104">
        <v>6</v>
      </c>
      <c r="Z20" s="32"/>
      <c r="AA20" s="223">
        <v>43921</v>
      </c>
      <c r="AB20" s="28"/>
      <c r="AC20" s="28"/>
      <c r="AD20" s="38"/>
      <c r="AE20" s="38"/>
      <c r="AF20" s="38"/>
      <c r="AG20" s="28"/>
      <c r="AH20" s="28"/>
      <c r="AI20" s="28"/>
    </row>
    <row r="21" spans="1:106" s="27" customFormat="1" ht="48.75" customHeight="1" thickBot="1">
      <c r="A21" s="12"/>
      <c r="B21" s="249">
        <v>9</v>
      </c>
      <c r="C21" s="183" t="s">
        <v>68</v>
      </c>
      <c r="D21" s="184">
        <v>5</v>
      </c>
      <c r="E21" s="96"/>
      <c r="F21" s="86">
        <v>10</v>
      </c>
      <c r="G21" s="185">
        <v>11</v>
      </c>
      <c r="H21" s="186">
        <f>(F21+G21)/2</f>
        <v>10.5</v>
      </c>
      <c r="I21" s="271">
        <v>5.3</v>
      </c>
      <c r="J21" s="272">
        <v>3.64</v>
      </c>
      <c r="K21" s="130">
        <f>J21*1.1</f>
        <v>4.0040000000000004</v>
      </c>
      <c r="L21" s="189">
        <v>5</v>
      </c>
      <c r="M21" s="87">
        <f>D21+H21+L21+I21+E21+K21</f>
        <v>29.804000000000002</v>
      </c>
      <c r="N21" s="88">
        <f>M21/$M$6</f>
        <v>0.6623111111111112</v>
      </c>
      <c r="O21" s="97"/>
      <c r="P21" s="98"/>
      <c r="Q21" s="92"/>
      <c r="R21" s="99">
        <f>Q21+P21</f>
        <v>0</v>
      </c>
      <c r="S21" s="100">
        <f>D21+L21</f>
        <v>10</v>
      </c>
      <c r="T21" s="101">
        <f>E21</f>
        <v>0</v>
      </c>
      <c r="U21" s="101">
        <f t="shared" si="0"/>
        <v>10.5</v>
      </c>
      <c r="V21" s="101">
        <f>I21+K21</f>
        <v>9.304</v>
      </c>
      <c r="W21" s="102">
        <f t="shared" si="1"/>
        <v>0</v>
      </c>
      <c r="X21" s="103">
        <f>W21+V21+U21+T21+S21</f>
        <v>29.804000000000002</v>
      </c>
      <c r="Y21" s="104"/>
      <c r="Z21" s="32"/>
      <c r="AA21" s="223"/>
      <c r="AB21" s="2"/>
      <c r="AC21" s="2"/>
      <c r="AD21" s="36"/>
      <c r="AE21" s="36"/>
      <c r="AF21" s="36"/>
      <c r="AG21" s="2"/>
      <c r="AH21" s="2"/>
      <c r="AI21" s="2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</row>
    <row r="22" spans="1:106" s="7" customFormat="1" ht="48.75" customHeight="1">
      <c r="A22" s="30"/>
      <c r="B22" s="163">
        <v>20</v>
      </c>
      <c r="C22" s="183" t="s">
        <v>49</v>
      </c>
      <c r="D22" s="184">
        <v>5</v>
      </c>
      <c r="E22" s="96"/>
      <c r="F22" s="86">
        <v>14</v>
      </c>
      <c r="G22" s="185"/>
      <c r="H22" s="186">
        <f>(F22+G22)/2</f>
        <v>7</v>
      </c>
      <c r="I22" s="271">
        <v>4.8</v>
      </c>
      <c r="J22" s="272"/>
      <c r="K22" s="130"/>
      <c r="L22" s="189">
        <v>12</v>
      </c>
      <c r="M22" s="87">
        <f>D22+H22+L22+I22+E22+K22</f>
        <v>28.8</v>
      </c>
      <c r="N22" s="88">
        <f>M22/$M$6</f>
        <v>0.64</v>
      </c>
      <c r="O22" s="97"/>
      <c r="P22" s="98"/>
      <c r="Q22" s="92"/>
      <c r="R22" s="99">
        <f>Q22+P22</f>
        <v>0</v>
      </c>
      <c r="S22" s="100">
        <f>D22+L22</f>
        <v>17</v>
      </c>
      <c r="T22" s="101">
        <f>E22</f>
        <v>0</v>
      </c>
      <c r="U22" s="101">
        <f t="shared" si="0"/>
        <v>7</v>
      </c>
      <c r="V22" s="101">
        <f>I22+K22</f>
        <v>4.8</v>
      </c>
      <c r="W22" s="102">
        <f t="shared" si="1"/>
        <v>0</v>
      </c>
      <c r="X22" s="103">
        <f>W22+V22+U22+T22+S22</f>
        <v>28.8</v>
      </c>
      <c r="Y22" s="104"/>
      <c r="Z22" s="32"/>
      <c r="AA22" s="223"/>
      <c r="AB22" s="28"/>
      <c r="AC22" s="28"/>
      <c r="AD22" s="38"/>
      <c r="AE22" s="38"/>
      <c r="AF22" s="3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</row>
    <row r="23" spans="1:106" s="7" customFormat="1" ht="48.75" customHeight="1">
      <c r="A23" s="12"/>
      <c r="B23" s="163">
        <v>19</v>
      </c>
      <c r="C23" s="183" t="s">
        <v>78</v>
      </c>
      <c r="D23" s="184">
        <v>5</v>
      </c>
      <c r="E23" s="273"/>
      <c r="F23" s="86"/>
      <c r="G23" s="185">
        <v>8</v>
      </c>
      <c r="H23" s="186">
        <f>(F23+G23)/2</f>
        <v>4</v>
      </c>
      <c r="I23" s="271">
        <v>6.1</v>
      </c>
      <c r="J23" s="272">
        <v>2.73</v>
      </c>
      <c r="K23" s="130">
        <f>J23*1.1</f>
        <v>3.003</v>
      </c>
      <c r="L23" s="189">
        <v>10</v>
      </c>
      <c r="M23" s="87">
        <f>D23+H23+L23+I23+E23+K23</f>
        <v>28.103</v>
      </c>
      <c r="N23" s="88">
        <f>M23/$M$6</f>
        <v>0.6245111111111111</v>
      </c>
      <c r="O23" s="97">
        <v>0</v>
      </c>
      <c r="P23" s="98"/>
      <c r="Q23" s="92"/>
      <c r="R23" s="99">
        <f>Q23+P23</f>
        <v>0</v>
      </c>
      <c r="S23" s="100">
        <f>D23+L23</f>
        <v>15</v>
      </c>
      <c r="T23" s="101">
        <v>0</v>
      </c>
      <c r="U23" s="101">
        <f t="shared" si="0"/>
        <v>4</v>
      </c>
      <c r="V23" s="101">
        <f>I23+K23</f>
        <v>9.103</v>
      </c>
      <c r="W23" s="102">
        <f t="shared" si="1"/>
        <v>0</v>
      </c>
      <c r="X23" s="103">
        <f>W23+V23+U23+T23+S23</f>
        <v>28.103</v>
      </c>
      <c r="Y23" s="104"/>
      <c r="Z23" s="32"/>
      <c r="AA23" s="223"/>
      <c r="AB23" s="28"/>
      <c r="AC23" s="28"/>
      <c r="AD23" s="38"/>
      <c r="AE23" s="38"/>
      <c r="AF23" s="38"/>
      <c r="AG23" s="2"/>
      <c r="AH23" s="28"/>
      <c r="AI23" s="28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</row>
    <row r="24" spans="1:106" s="27" customFormat="1" ht="48.75" customHeight="1">
      <c r="A24" s="12"/>
      <c r="B24" s="165">
        <v>20</v>
      </c>
      <c r="C24" s="183" t="s">
        <v>45</v>
      </c>
      <c r="D24" s="184">
        <v>5</v>
      </c>
      <c r="E24" s="96"/>
      <c r="F24" s="86">
        <v>5</v>
      </c>
      <c r="G24" s="185">
        <v>9</v>
      </c>
      <c r="H24" s="186">
        <f>(F24+G24)/2</f>
        <v>7</v>
      </c>
      <c r="I24" s="187">
        <v>4</v>
      </c>
      <c r="J24" s="196"/>
      <c r="K24" s="140"/>
      <c r="L24" s="189"/>
      <c r="M24" s="87">
        <f>D24+H24+L24+I24+E24+K24</f>
        <v>16</v>
      </c>
      <c r="N24" s="88">
        <f>M24/$M$6</f>
        <v>0.35555555555555557</v>
      </c>
      <c r="O24" s="97"/>
      <c r="P24" s="98">
        <f>O24*25</f>
        <v>0</v>
      </c>
      <c r="Q24" s="92"/>
      <c r="R24" s="99">
        <f>Q24+P24</f>
        <v>0</v>
      </c>
      <c r="S24" s="100">
        <f>D24+L24</f>
        <v>5</v>
      </c>
      <c r="T24" s="101">
        <f>E24</f>
        <v>0</v>
      </c>
      <c r="U24" s="101">
        <f>H24</f>
        <v>7</v>
      </c>
      <c r="V24" s="101">
        <f>I24+K24</f>
        <v>4</v>
      </c>
      <c r="W24" s="102">
        <f>R24</f>
        <v>0</v>
      </c>
      <c r="X24" s="103">
        <f>W24+V24+U24+T24+S24</f>
        <v>16</v>
      </c>
      <c r="Y24" s="104"/>
      <c r="Z24" s="32"/>
      <c r="AA24" s="2"/>
      <c r="AB24" s="2"/>
      <c r="AC24" s="2"/>
      <c r="AD24" s="36"/>
      <c r="AE24" s="36"/>
      <c r="AF24" s="36"/>
      <c r="AG24" s="2"/>
      <c r="AH24" s="2"/>
      <c r="AI24" s="2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</row>
    <row r="25" spans="1:106" s="7" customFormat="1" ht="48.75" customHeight="1">
      <c r="A25" s="30"/>
      <c r="B25" s="162">
        <v>17</v>
      </c>
      <c r="C25" s="183" t="s">
        <v>70</v>
      </c>
      <c r="D25" s="184">
        <v>5</v>
      </c>
      <c r="E25" s="96"/>
      <c r="F25" s="86"/>
      <c r="G25" s="185"/>
      <c r="H25" s="186">
        <f>(F25+G25)/2</f>
        <v>0</v>
      </c>
      <c r="I25" s="187">
        <v>5.8</v>
      </c>
      <c r="J25" s="188"/>
      <c r="K25" s="130"/>
      <c r="L25" s="189"/>
      <c r="M25" s="87">
        <f>D25+H25+L25+I25+E25+K25</f>
        <v>10.8</v>
      </c>
      <c r="N25" s="88">
        <f>M25/$M$6</f>
        <v>0.24000000000000002</v>
      </c>
      <c r="O25" s="97"/>
      <c r="P25" s="98">
        <f>O25*25</f>
        <v>0</v>
      </c>
      <c r="Q25" s="92"/>
      <c r="R25" s="99">
        <f>Q25+P25</f>
        <v>0</v>
      </c>
      <c r="S25" s="100">
        <f>D25+L25</f>
        <v>5</v>
      </c>
      <c r="T25" s="101">
        <f>E25</f>
        <v>0</v>
      </c>
      <c r="U25" s="101">
        <f>H25</f>
        <v>0</v>
      </c>
      <c r="V25" s="101">
        <f>I25+K25</f>
        <v>5.8</v>
      </c>
      <c r="W25" s="102">
        <f>R25</f>
        <v>0</v>
      </c>
      <c r="X25" s="103">
        <f>W25+V25+U25+T25+S25</f>
        <v>10.8</v>
      </c>
      <c r="Y25" s="104"/>
      <c r="Z25" s="32"/>
      <c r="AA25" s="2"/>
      <c r="AB25" s="2"/>
      <c r="AC25" s="2"/>
      <c r="AD25" s="36"/>
      <c r="AE25" s="36"/>
      <c r="AF25" s="131"/>
      <c r="AG25" s="2"/>
      <c r="AH25" s="2"/>
      <c r="AI25" s="2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</row>
    <row r="26" spans="1:32" s="28" customFormat="1" ht="48.75" customHeight="1" thickBot="1">
      <c r="A26" s="12"/>
      <c r="B26" s="165">
        <v>15</v>
      </c>
      <c r="C26" s="183" t="s">
        <v>32</v>
      </c>
      <c r="D26" s="184">
        <v>5</v>
      </c>
      <c r="E26" s="96"/>
      <c r="F26" s="86"/>
      <c r="G26" s="185"/>
      <c r="H26" s="186">
        <f>(F26+G26)/2</f>
        <v>0</v>
      </c>
      <c r="I26" s="187">
        <v>3.9</v>
      </c>
      <c r="J26" s="188"/>
      <c r="K26" s="130"/>
      <c r="L26" s="189"/>
      <c r="M26" s="87">
        <f>D26+H26+L26+I26+E26+K26</f>
        <v>8.9</v>
      </c>
      <c r="N26" s="88">
        <f>M26/$M$6</f>
        <v>0.19777777777777777</v>
      </c>
      <c r="O26" s="97"/>
      <c r="P26" s="98">
        <f>O26*25</f>
        <v>0</v>
      </c>
      <c r="Q26" s="92"/>
      <c r="R26" s="99">
        <f>Q26+P26</f>
        <v>0</v>
      </c>
      <c r="S26" s="100">
        <f>D26+L26</f>
        <v>5</v>
      </c>
      <c r="T26" s="101">
        <f>E26</f>
        <v>0</v>
      </c>
      <c r="U26" s="101">
        <f>H26</f>
        <v>0</v>
      </c>
      <c r="V26" s="101">
        <f>I26+K26</f>
        <v>3.9</v>
      </c>
      <c r="W26" s="102">
        <f>R26</f>
        <v>0</v>
      </c>
      <c r="X26" s="103">
        <f>W26+V26+U26+T26+S26</f>
        <v>8.9</v>
      </c>
      <c r="Y26" s="104"/>
      <c r="Z26" s="32"/>
      <c r="AA26" s="2"/>
      <c r="AD26" s="38"/>
      <c r="AE26" s="38"/>
      <c r="AF26" s="38"/>
    </row>
    <row r="27" spans="2:106" ht="48.75" customHeight="1" thickBot="1">
      <c r="B27" s="166">
        <v>12</v>
      </c>
      <c r="C27" s="190" t="s">
        <v>73</v>
      </c>
      <c r="D27" s="184">
        <v>5</v>
      </c>
      <c r="E27" s="96"/>
      <c r="F27" s="191"/>
      <c r="G27" s="192"/>
      <c r="H27" s="186">
        <f>(F27+G27)/2</f>
        <v>0</v>
      </c>
      <c r="I27" s="187"/>
      <c r="J27" s="188"/>
      <c r="K27" s="130"/>
      <c r="L27" s="189"/>
      <c r="M27" s="87">
        <f>D27+H27+L27+I27+E27+K27</f>
        <v>5</v>
      </c>
      <c r="N27" s="88">
        <f>M27/$M$6</f>
        <v>0.1111111111111111</v>
      </c>
      <c r="O27" s="97"/>
      <c r="P27" s="98">
        <f>O27*25</f>
        <v>0</v>
      </c>
      <c r="Q27" s="92"/>
      <c r="R27" s="99">
        <f>Q27+P27</f>
        <v>0</v>
      </c>
      <c r="S27" s="100">
        <f>D27+L27</f>
        <v>5</v>
      </c>
      <c r="T27" s="101">
        <f>E27</f>
        <v>0</v>
      </c>
      <c r="U27" s="101">
        <f>H27</f>
        <v>0</v>
      </c>
      <c r="V27" s="101">
        <f>I27+K27</f>
        <v>0</v>
      </c>
      <c r="W27" s="102">
        <f>R27</f>
        <v>0</v>
      </c>
      <c r="X27" s="103">
        <f>W27+V27+U27+T27+S27</f>
        <v>5</v>
      </c>
      <c r="Y27" s="104"/>
      <c r="Z27" s="32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</row>
    <row r="28" spans="1:106" ht="48.75" customHeight="1" hidden="1" thickBot="1">
      <c r="A28" s="30"/>
      <c r="B28" s="263" t="s">
        <v>79</v>
      </c>
      <c r="C28" s="264"/>
      <c r="D28" s="265"/>
      <c r="E28" s="265"/>
      <c r="F28" s="264"/>
      <c r="G28" s="264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6"/>
      <c r="Z28" s="32"/>
      <c r="AC28" s="32" t="s">
        <v>75</v>
      </c>
      <c r="AG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</row>
    <row r="29" spans="1:35" ht="48.75" customHeight="1" hidden="1">
      <c r="A29" s="26"/>
      <c r="B29" s="146">
        <v>21</v>
      </c>
      <c r="C29" s="134" t="s">
        <v>51</v>
      </c>
      <c r="D29" s="135">
        <v>5</v>
      </c>
      <c r="E29" s="136">
        <v>10</v>
      </c>
      <c r="F29" s="137">
        <v>8</v>
      </c>
      <c r="G29" s="138">
        <v>9</v>
      </c>
      <c r="H29" s="139">
        <f aca="true" t="shared" si="2" ref="H29:H35">(F29+G29)/2</f>
        <v>8.5</v>
      </c>
      <c r="I29" s="156"/>
      <c r="J29" s="180"/>
      <c r="K29" s="140">
        <v>6.4</v>
      </c>
      <c r="L29" s="153"/>
      <c r="M29" s="141">
        <f aca="true" t="shared" si="3" ref="M29:M34">D29+H29+L29+I29+E29+K29</f>
        <v>29.9</v>
      </c>
      <c r="N29" s="142"/>
      <c r="O29" s="143">
        <v>0.56</v>
      </c>
      <c r="P29" s="147">
        <f aca="true" t="shared" si="4" ref="P29:P35">O29*25</f>
        <v>14.000000000000002</v>
      </c>
      <c r="Q29" s="138"/>
      <c r="R29" s="148">
        <f aca="true" t="shared" si="5" ref="R29:R35">Q29+P29</f>
        <v>14.000000000000002</v>
      </c>
      <c r="S29" s="149">
        <f aca="true" t="shared" si="6" ref="S29:S35">D29+L29</f>
        <v>5</v>
      </c>
      <c r="T29" s="150">
        <f aca="true" t="shared" si="7" ref="T29:T34">E29</f>
        <v>10</v>
      </c>
      <c r="U29" s="150">
        <f aca="true" t="shared" si="8" ref="U29:U35">H29</f>
        <v>8.5</v>
      </c>
      <c r="V29" s="150">
        <f aca="true" t="shared" si="9" ref="V29:V35">I29+K29</f>
        <v>6.4</v>
      </c>
      <c r="W29" s="151">
        <f aca="true" t="shared" si="10" ref="W29:W35">R29</f>
        <v>14.000000000000002</v>
      </c>
      <c r="X29" s="152">
        <f aca="true" t="shared" si="11" ref="X29:X45">W29+V29+U29+T29+S29</f>
        <v>43.900000000000006</v>
      </c>
      <c r="Y29" s="144"/>
      <c r="Z29" s="32"/>
      <c r="AH29" s="28"/>
      <c r="AI29" s="28"/>
    </row>
    <row r="30" spans="2:106" ht="48.75" customHeight="1" hidden="1">
      <c r="B30" s="106">
        <v>15</v>
      </c>
      <c r="C30" s="94" t="s">
        <v>34</v>
      </c>
      <c r="D30" s="95">
        <v>5</v>
      </c>
      <c r="E30" s="96">
        <v>10</v>
      </c>
      <c r="F30" s="86">
        <v>10</v>
      </c>
      <c r="G30" s="92">
        <v>10</v>
      </c>
      <c r="H30" s="93">
        <f t="shared" si="2"/>
        <v>10</v>
      </c>
      <c r="I30" s="157">
        <v>3.9</v>
      </c>
      <c r="J30" s="181"/>
      <c r="K30" s="130">
        <v>6.3</v>
      </c>
      <c r="L30" s="154"/>
      <c r="M30" s="87">
        <f t="shared" si="3"/>
        <v>35.199999999999996</v>
      </c>
      <c r="N30" s="88"/>
      <c r="O30" s="97">
        <v>0</v>
      </c>
      <c r="P30" s="98">
        <f t="shared" si="4"/>
        <v>0</v>
      </c>
      <c r="Q30" s="92"/>
      <c r="R30" s="99">
        <f t="shared" si="5"/>
        <v>0</v>
      </c>
      <c r="S30" s="100">
        <f t="shared" si="6"/>
        <v>5</v>
      </c>
      <c r="T30" s="101">
        <f t="shared" si="7"/>
        <v>10</v>
      </c>
      <c r="U30" s="101">
        <f t="shared" si="8"/>
        <v>10</v>
      </c>
      <c r="V30" s="101">
        <f t="shared" si="9"/>
        <v>10.2</v>
      </c>
      <c r="W30" s="102">
        <f t="shared" si="10"/>
        <v>0</v>
      </c>
      <c r="X30" s="103">
        <f t="shared" si="11"/>
        <v>35.2</v>
      </c>
      <c r="Y30" s="133"/>
      <c r="AC30" s="28"/>
      <c r="AD30" s="38"/>
      <c r="AE30" s="38"/>
      <c r="AF30" s="3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</row>
    <row r="31" spans="2:106" ht="48.75" customHeight="1" hidden="1">
      <c r="B31" s="128">
        <v>28</v>
      </c>
      <c r="C31" s="94" t="s">
        <v>50</v>
      </c>
      <c r="D31" s="95">
        <v>5</v>
      </c>
      <c r="E31" s="96">
        <v>10</v>
      </c>
      <c r="F31" s="86">
        <v>8</v>
      </c>
      <c r="G31" s="92">
        <v>6</v>
      </c>
      <c r="H31" s="93">
        <f t="shared" si="2"/>
        <v>7</v>
      </c>
      <c r="I31" s="157">
        <v>6</v>
      </c>
      <c r="J31" s="181"/>
      <c r="K31" s="130">
        <v>6</v>
      </c>
      <c r="L31" s="154"/>
      <c r="M31" s="87">
        <f t="shared" si="3"/>
        <v>34</v>
      </c>
      <c r="N31" s="88"/>
      <c r="O31" s="97"/>
      <c r="P31" s="98">
        <f t="shared" si="4"/>
        <v>0</v>
      </c>
      <c r="Q31" s="92"/>
      <c r="R31" s="99">
        <f t="shared" si="5"/>
        <v>0</v>
      </c>
      <c r="S31" s="100">
        <f t="shared" si="6"/>
        <v>5</v>
      </c>
      <c r="T31" s="101">
        <f t="shared" si="7"/>
        <v>10</v>
      </c>
      <c r="U31" s="101">
        <f t="shared" si="8"/>
        <v>7</v>
      </c>
      <c r="V31" s="101">
        <f t="shared" si="9"/>
        <v>12</v>
      </c>
      <c r="W31" s="102">
        <f t="shared" si="10"/>
        <v>0</v>
      </c>
      <c r="X31" s="103">
        <f t="shared" si="11"/>
        <v>34</v>
      </c>
      <c r="Y31" s="104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</row>
    <row r="32" spans="2:35" ht="48.75" customHeight="1" hidden="1">
      <c r="B32" s="109">
        <v>16</v>
      </c>
      <c r="C32" s="94" t="s">
        <v>30</v>
      </c>
      <c r="D32" s="95">
        <v>5</v>
      </c>
      <c r="E32" s="96">
        <v>10</v>
      </c>
      <c r="F32" s="86">
        <v>8</v>
      </c>
      <c r="G32" s="92">
        <v>8</v>
      </c>
      <c r="H32" s="93">
        <f t="shared" si="2"/>
        <v>8</v>
      </c>
      <c r="I32" s="157">
        <v>2</v>
      </c>
      <c r="J32" s="181"/>
      <c r="K32" s="130">
        <v>3.3</v>
      </c>
      <c r="L32" s="154">
        <v>5</v>
      </c>
      <c r="M32" s="87">
        <f t="shared" si="3"/>
        <v>33.3</v>
      </c>
      <c r="N32" s="88"/>
      <c r="O32" s="97">
        <v>0</v>
      </c>
      <c r="P32" s="98">
        <f t="shared" si="4"/>
        <v>0</v>
      </c>
      <c r="Q32" s="92"/>
      <c r="R32" s="99">
        <f t="shared" si="5"/>
        <v>0</v>
      </c>
      <c r="S32" s="100">
        <f t="shared" si="6"/>
        <v>10</v>
      </c>
      <c r="T32" s="101">
        <f t="shared" si="7"/>
        <v>10</v>
      </c>
      <c r="U32" s="101">
        <f t="shared" si="8"/>
        <v>8</v>
      </c>
      <c r="V32" s="101">
        <f t="shared" si="9"/>
        <v>5.3</v>
      </c>
      <c r="W32" s="102">
        <f t="shared" si="10"/>
        <v>0</v>
      </c>
      <c r="X32" s="103">
        <f t="shared" si="11"/>
        <v>33.3</v>
      </c>
      <c r="Y32" s="104"/>
      <c r="Z32" s="32"/>
      <c r="AB32" s="28"/>
      <c r="AC32" s="28"/>
      <c r="AD32" s="38"/>
      <c r="AE32" s="38"/>
      <c r="AF32" s="38"/>
      <c r="AG32" s="28"/>
      <c r="AH32" s="28"/>
      <c r="AI32" s="28"/>
    </row>
    <row r="33" spans="1:35" ht="48.75" customHeight="1" hidden="1">
      <c r="A33" s="30"/>
      <c r="B33" s="127">
        <v>30</v>
      </c>
      <c r="C33" s="94" t="s">
        <v>47</v>
      </c>
      <c r="D33" s="95">
        <v>5</v>
      </c>
      <c r="E33" s="96">
        <v>10</v>
      </c>
      <c r="F33" s="86">
        <v>10</v>
      </c>
      <c r="G33" s="92">
        <v>3</v>
      </c>
      <c r="H33" s="93">
        <f t="shared" si="2"/>
        <v>6.5</v>
      </c>
      <c r="I33" s="157">
        <v>4.5</v>
      </c>
      <c r="J33" s="181"/>
      <c r="K33" s="130">
        <v>6.3</v>
      </c>
      <c r="L33" s="154"/>
      <c r="M33" s="87">
        <f t="shared" si="3"/>
        <v>32.3</v>
      </c>
      <c r="N33" s="88"/>
      <c r="O33" s="97"/>
      <c r="P33" s="98">
        <f t="shared" si="4"/>
        <v>0</v>
      </c>
      <c r="Q33" s="92"/>
      <c r="R33" s="99">
        <f t="shared" si="5"/>
        <v>0</v>
      </c>
      <c r="S33" s="100">
        <f t="shared" si="6"/>
        <v>5</v>
      </c>
      <c r="T33" s="101">
        <f t="shared" si="7"/>
        <v>10</v>
      </c>
      <c r="U33" s="101">
        <f t="shared" si="8"/>
        <v>6.5</v>
      </c>
      <c r="V33" s="101">
        <f t="shared" si="9"/>
        <v>10.8</v>
      </c>
      <c r="W33" s="102">
        <f t="shared" si="10"/>
        <v>0</v>
      </c>
      <c r="X33" s="103">
        <f t="shared" si="11"/>
        <v>32.3</v>
      </c>
      <c r="Y33" s="104"/>
      <c r="AH33" s="28"/>
      <c r="AI33" s="28"/>
    </row>
    <row r="34" spans="2:35" ht="48.75" customHeight="1" hidden="1">
      <c r="B34" s="106" t="s">
        <v>41</v>
      </c>
      <c r="C34" s="94" t="s">
        <v>37</v>
      </c>
      <c r="D34" s="95">
        <v>5</v>
      </c>
      <c r="E34" s="96">
        <v>10</v>
      </c>
      <c r="F34" s="86">
        <v>8</v>
      </c>
      <c r="G34" s="92">
        <v>6</v>
      </c>
      <c r="H34" s="93">
        <f t="shared" si="2"/>
        <v>7</v>
      </c>
      <c r="I34" s="157">
        <v>4</v>
      </c>
      <c r="J34" s="181"/>
      <c r="K34" s="130">
        <v>5.5</v>
      </c>
      <c r="L34" s="154"/>
      <c r="M34" s="87">
        <f t="shared" si="3"/>
        <v>31.5</v>
      </c>
      <c r="N34" s="88"/>
      <c r="O34" s="97"/>
      <c r="P34" s="98">
        <f t="shared" si="4"/>
        <v>0</v>
      </c>
      <c r="Q34" s="92"/>
      <c r="R34" s="99">
        <f t="shared" si="5"/>
        <v>0</v>
      </c>
      <c r="S34" s="100">
        <f t="shared" si="6"/>
        <v>5</v>
      </c>
      <c r="T34" s="101">
        <f t="shared" si="7"/>
        <v>10</v>
      </c>
      <c r="U34" s="101">
        <f t="shared" si="8"/>
        <v>7</v>
      </c>
      <c r="V34" s="101">
        <f t="shared" si="9"/>
        <v>9.5</v>
      </c>
      <c r="W34" s="102">
        <f t="shared" si="10"/>
        <v>0</v>
      </c>
      <c r="X34" s="103">
        <f t="shared" si="11"/>
        <v>31.5</v>
      </c>
      <c r="Y34" s="133"/>
      <c r="AH34" s="28"/>
      <c r="AI34" s="28"/>
    </row>
    <row r="35" spans="2:35" ht="50.25" customHeight="1" hidden="1">
      <c r="B35" s="106" t="s">
        <v>42</v>
      </c>
      <c r="C35" s="94" t="s">
        <v>36</v>
      </c>
      <c r="D35" s="95">
        <v>5</v>
      </c>
      <c r="E35" s="96">
        <v>10</v>
      </c>
      <c r="F35" s="86">
        <v>9</v>
      </c>
      <c r="G35" s="92">
        <v>5</v>
      </c>
      <c r="H35" s="93">
        <f t="shared" si="2"/>
        <v>7</v>
      </c>
      <c r="I35" s="157"/>
      <c r="J35" s="181"/>
      <c r="K35" s="130">
        <v>3</v>
      </c>
      <c r="L35" s="154"/>
      <c r="M35" s="87">
        <f>D35+H35+L35+I35+E35+K35</f>
        <v>25</v>
      </c>
      <c r="N35" s="88"/>
      <c r="O35" s="97"/>
      <c r="P35" s="98">
        <f t="shared" si="4"/>
        <v>0</v>
      </c>
      <c r="Q35" s="92"/>
      <c r="R35" s="99">
        <f t="shared" si="5"/>
        <v>0</v>
      </c>
      <c r="S35" s="100">
        <f t="shared" si="6"/>
        <v>5</v>
      </c>
      <c r="T35" s="101">
        <f>E35</f>
        <v>10</v>
      </c>
      <c r="U35" s="101">
        <f t="shared" si="8"/>
        <v>7</v>
      </c>
      <c r="V35" s="101">
        <f t="shared" si="9"/>
        <v>3</v>
      </c>
      <c r="W35" s="102">
        <f t="shared" si="10"/>
        <v>0</v>
      </c>
      <c r="X35" s="103">
        <f t="shared" si="11"/>
        <v>25</v>
      </c>
      <c r="Y35" s="133"/>
      <c r="AH35" s="28"/>
      <c r="AI35" s="28"/>
    </row>
    <row r="36" spans="1:35" ht="50.25" customHeight="1" hidden="1">
      <c r="A36" s="30"/>
      <c r="B36" s="108" t="s">
        <v>55</v>
      </c>
      <c r="C36" s="94" t="s">
        <v>54</v>
      </c>
      <c r="D36" s="95">
        <v>5</v>
      </c>
      <c r="E36" s="96">
        <v>10</v>
      </c>
      <c r="F36" s="86"/>
      <c r="G36" s="92"/>
      <c r="H36" s="93">
        <f aca="true" t="shared" si="12" ref="H36:H45">(F36+G36)/2</f>
        <v>0</v>
      </c>
      <c r="I36" s="157"/>
      <c r="J36" s="181"/>
      <c r="K36" s="130"/>
      <c r="L36" s="154"/>
      <c r="M36" s="87">
        <f aca="true" t="shared" si="13" ref="M36:M45">D36+H36+L36+I36+E36+K36</f>
        <v>15</v>
      </c>
      <c r="N36" s="88"/>
      <c r="O36" s="97"/>
      <c r="P36" s="98">
        <f aca="true" t="shared" si="14" ref="P36:P45">O36*25</f>
        <v>0</v>
      </c>
      <c r="Q36" s="92"/>
      <c r="R36" s="99">
        <f aca="true" t="shared" si="15" ref="R36:R45">Q36+P36</f>
        <v>0</v>
      </c>
      <c r="S36" s="100">
        <f aca="true" t="shared" si="16" ref="S36:S45">D36+L36</f>
        <v>5</v>
      </c>
      <c r="T36" s="101">
        <f aca="true" t="shared" si="17" ref="T36:T45">E36</f>
        <v>10</v>
      </c>
      <c r="U36" s="101">
        <f aca="true" t="shared" si="18" ref="U36:U45">H36</f>
        <v>0</v>
      </c>
      <c r="V36" s="101">
        <f aca="true" t="shared" si="19" ref="V36:V45">I36+K36</f>
        <v>0</v>
      </c>
      <c r="W36" s="102">
        <f aca="true" t="shared" si="20" ref="W36:W45">R36</f>
        <v>0</v>
      </c>
      <c r="X36" s="103">
        <f t="shared" si="11"/>
        <v>15</v>
      </c>
      <c r="Y36" s="104"/>
      <c r="Z36" s="79"/>
      <c r="AH36" s="28"/>
      <c r="AI36" s="28"/>
    </row>
    <row r="37" spans="1:35" ht="50.25" customHeight="1" hidden="1">
      <c r="A37" s="30"/>
      <c r="B37" s="108" t="s">
        <v>55</v>
      </c>
      <c r="C37" s="94" t="s">
        <v>56</v>
      </c>
      <c r="D37" s="95">
        <v>5</v>
      </c>
      <c r="E37" s="96">
        <v>10</v>
      </c>
      <c r="F37" s="86"/>
      <c r="G37" s="92"/>
      <c r="H37" s="93">
        <f t="shared" si="12"/>
        <v>0</v>
      </c>
      <c r="I37" s="157"/>
      <c r="J37" s="181"/>
      <c r="K37" s="130"/>
      <c r="L37" s="154"/>
      <c r="M37" s="87">
        <f t="shared" si="13"/>
        <v>15</v>
      </c>
      <c r="N37" s="88"/>
      <c r="O37" s="97"/>
      <c r="P37" s="98">
        <f t="shared" si="14"/>
        <v>0</v>
      </c>
      <c r="Q37" s="92"/>
      <c r="R37" s="99">
        <f t="shared" si="15"/>
        <v>0</v>
      </c>
      <c r="S37" s="100">
        <f t="shared" si="16"/>
        <v>5</v>
      </c>
      <c r="T37" s="101">
        <f t="shared" si="17"/>
        <v>10</v>
      </c>
      <c r="U37" s="101">
        <f t="shared" si="18"/>
        <v>0</v>
      </c>
      <c r="V37" s="101">
        <f t="shared" si="19"/>
        <v>0</v>
      </c>
      <c r="W37" s="102">
        <f t="shared" si="20"/>
        <v>0</v>
      </c>
      <c r="X37" s="103">
        <f t="shared" si="11"/>
        <v>15</v>
      </c>
      <c r="Y37" s="104"/>
      <c r="Z37" s="79"/>
      <c r="AH37" s="28"/>
      <c r="AI37" s="28"/>
    </row>
    <row r="38" spans="1:106" s="28" customFormat="1" ht="50.25" customHeight="1" hidden="1">
      <c r="A38" s="30"/>
      <c r="B38" s="108" t="s">
        <v>55</v>
      </c>
      <c r="C38" s="94" t="s">
        <v>57</v>
      </c>
      <c r="D38" s="95">
        <v>5</v>
      </c>
      <c r="E38" s="96">
        <v>10</v>
      </c>
      <c r="F38" s="86"/>
      <c r="G38" s="92"/>
      <c r="H38" s="93">
        <f t="shared" si="12"/>
        <v>0</v>
      </c>
      <c r="I38" s="157"/>
      <c r="J38" s="181"/>
      <c r="K38" s="130"/>
      <c r="L38" s="154"/>
      <c r="M38" s="87">
        <f t="shared" si="13"/>
        <v>15</v>
      </c>
      <c r="N38" s="88"/>
      <c r="O38" s="97"/>
      <c r="P38" s="98">
        <f t="shared" si="14"/>
        <v>0</v>
      </c>
      <c r="Q38" s="92"/>
      <c r="R38" s="99">
        <f t="shared" si="15"/>
        <v>0</v>
      </c>
      <c r="S38" s="100">
        <f t="shared" si="16"/>
        <v>5</v>
      </c>
      <c r="T38" s="101">
        <f t="shared" si="17"/>
        <v>10</v>
      </c>
      <c r="U38" s="101">
        <f t="shared" si="18"/>
        <v>0</v>
      </c>
      <c r="V38" s="101">
        <f t="shared" si="19"/>
        <v>0</v>
      </c>
      <c r="W38" s="102">
        <f t="shared" si="20"/>
        <v>0</v>
      </c>
      <c r="X38" s="103">
        <f t="shared" si="11"/>
        <v>15</v>
      </c>
      <c r="Y38" s="104"/>
      <c r="Z38" s="79"/>
      <c r="AA38" s="2"/>
      <c r="AB38" s="2"/>
      <c r="AC38" s="2"/>
      <c r="AD38" s="36"/>
      <c r="AE38" s="36"/>
      <c r="AF38" s="36"/>
      <c r="AG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</row>
    <row r="39" spans="1:35" ht="50.25" customHeight="1" hidden="1">
      <c r="A39" s="30"/>
      <c r="B39" s="109">
        <v>15</v>
      </c>
      <c r="C39" s="94" t="s">
        <v>32</v>
      </c>
      <c r="D39" s="95">
        <v>0</v>
      </c>
      <c r="E39" s="96">
        <v>10</v>
      </c>
      <c r="F39" s="86"/>
      <c r="G39" s="92"/>
      <c r="H39" s="93">
        <f t="shared" si="12"/>
        <v>0</v>
      </c>
      <c r="I39" s="157"/>
      <c r="J39" s="181"/>
      <c r="K39" s="130"/>
      <c r="L39" s="154"/>
      <c r="M39" s="87">
        <f t="shared" si="13"/>
        <v>10</v>
      </c>
      <c r="N39" s="88"/>
      <c r="O39" s="97"/>
      <c r="P39" s="98">
        <f t="shared" si="14"/>
        <v>0</v>
      </c>
      <c r="Q39" s="92"/>
      <c r="R39" s="99">
        <f t="shared" si="15"/>
        <v>0</v>
      </c>
      <c r="S39" s="100">
        <f t="shared" si="16"/>
        <v>0</v>
      </c>
      <c r="T39" s="101">
        <f t="shared" si="17"/>
        <v>10</v>
      </c>
      <c r="U39" s="101">
        <f t="shared" si="18"/>
        <v>0</v>
      </c>
      <c r="V39" s="101">
        <f t="shared" si="19"/>
        <v>0</v>
      </c>
      <c r="W39" s="102">
        <f t="shared" si="20"/>
        <v>0</v>
      </c>
      <c r="X39" s="103">
        <f t="shared" si="11"/>
        <v>10</v>
      </c>
      <c r="Y39" s="104"/>
      <c r="AH39" s="28"/>
      <c r="AI39" s="28"/>
    </row>
    <row r="40" spans="2:35" ht="50.25" customHeight="1" hidden="1">
      <c r="B40" s="107">
        <v>32</v>
      </c>
      <c r="C40" s="94" t="s">
        <v>48</v>
      </c>
      <c r="D40" s="95">
        <v>5</v>
      </c>
      <c r="E40" s="96">
        <v>0</v>
      </c>
      <c r="F40" s="86"/>
      <c r="G40" s="92"/>
      <c r="H40" s="93">
        <f t="shared" si="12"/>
        <v>0</v>
      </c>
      <c r="I40" s="157"/>
      <c r="J40" s="181"/>
      <c r="K40" s="130"/>
      <c r="L40" s="154"/>
      <c r="M40" s="87">
        <f t="shared" si="13"/>
        <v>5</v>
      </c>
      <c r="N40" s="88"/>
      <c r="O40" s="97"/>
      <c r="P40" s="98">
        <f t="shared" si="14"/>
        <v>0</v>
      </c>
      <c r="Q40" s="92"/>
      <c r="R40" s="99">
        <f t="shared" si="15"/>
        <v>0</v>
      </c>
      <c r="S40" s="100">
        <f t="shared" si="16"/>
        <v>5</v>
      </c>
      <c r="T40" s="101">
        <f t="shared" si="17"/>
        <v>0</v>
      </c>
      <c r="U40" s="101">
        <f t="shared" si="18"/>
        <v>0</v>
      </c>
      <c r="V40" s="101">
        <f t="shared" si="19"/>
        <v>0</v>
      </c>
      <c r="W40" s="102">
        <f t="shared" si="20"/>
        <v>0</v>
      </c>
      <c r="X40" s="103">
        <f t="shared" si="11"/>
        <v>5</v>
      </c>
      <c r="Y40" s="104"/>
      <c r="AH40" s="28"/>
      <c r="AI40" s="28"/>
    </row>
    <row r="41" spans="1:35" ht="50.25" customHeight="1" hidden="1">
      <c r="A41" s="30"/>
      <c r="B41" s="110" t="s">
        <v>39</v>
      </c>
      <c r="C41" s="94" t="s">
        <v>33</v>
      </c>
      <c r="D41" s="95">
        <v>5</v>
      </c>
      <c r="E41" s="96">
        <v>0</v>
      </c>
      <c r="F41" s="86"/>
      <c r="G41" s="92"/>
      <c r="H41" s="93">
        <f t="shared" si="12"/>
        <v>0</v>
      </c>
      <c r="I41" s="157"/>
      <c r="J41" s="181"/>
      <c r="K41" s="130"/>
      <c r="L41" s="154"/>
      <c r="M41" s="87">
        <f t="shared" si="13"/>
        <v>5</v>
      </c>
      <c r="N41" s="88"/>
      <c r="O41" s="97"/>
      <c r="P41" s="98">
        <f t="shared" si="14"/>
        <v>0</v>
      </c>
      <c r="Q41" s="92"/>
      <c r="R41" s="99">
        <f t="shared" si="15"/>
        <v>0</v>
      </c>
      <c r="S41" s="100">
        <f t="shared" si="16"/>
        <v>5</v>
      </c>
      <c r="T41" s="101">
        <f t="shared" si="17"/>
        <v>0</v>
      </c>
      <c r="U41" s="101">
        <f t="shared" si="18"/>
        <v>0</v>
      </c>
      <c r="V41" s="101">
        <f t="shared" si="19"/>
        <v>0</v>
      </c>
      <c r="W41" s="102">
        <f t="shared" si="20"/>
        <v>0</v>
      </c>
      <c r="X41" s="103">
        <f t="shared" si="11"/>
        <v>5</v>
      </c>
      <c r="Y41" s="104"/>
      <c r="AH41" s="28"/>
      <c r="AI41" s="28"/>
    </row>
    <row r="42" spans="1:106" s="80" customFormat="1" ht="50.25" customHeight="1" hidden="1">
      <c r="A42" s="30"/>
      <c r="B42" s="111" t="s">
        <v>40</v>
      </c>
      <c r="C42" s="84" t="s">
        <v>35</v>
      </c>
      <c r="D42" s="85">
        <v>5</v>
      </c>
      <c r="E42" s="91">
        <v>0</v>
      </c>
      <c r="F42" s="86"/>
      <c r="G42" s="92"/>
      <c r="H42" s="93">
        <f t="shared" si="12"/>
        <v>0</v>
      </c>
      <c r="I42" s="157"/>
      <c r="J42" s="181"/>
      <c r="K42" s="130"/>
      <c r="L42" s="154"/>
      <c r="M42" s="87">
        <f t="shared" si="13"/>
        <v>5</v>
      </c>
      <c r="N42" s="88"/>
      <c r="O42" s="89"/>
      <c r="P42" s="98">
        <f t="shared" si="14"/>
        <v>0</v>
      </c>
      <c r="Q42" s="90"/>
      <c r="R42" s="99">
        <f t="shared" si="15"/>
        <v>0</v>
      </c>
      <c r="S42" s="100">
        <f t="shared" si="16"/>
        <v>5</v>
      </c>
      <c r="T42" s="101">
        <f t="shared" si="17"/>
        <v>0</v>
      </c>
      <c r="U42" s="101">
        <f t="shared" si="18"/>
        <v>0</v>
      </c>
      <c r="V42" s="101">
        <f t="shared" si="19"/>
        <v>0</v>
      </c>
      <c r="W42" s="102">
        <f t="shared" si="20"/>
        <v>0</v>
      </c>
      <c r="X42" s="103">
        <f t="shared" si="11"/>
        <v>5</v>
      </c>
      <c r="Y42" s="112"/>
      <c r="Z42" s="15"/>
      <c r="AA42" s="2"/>
      <c r="AB42" s="2"/>
      <c r="AC42" s="2"/>
      <c r="AD42" s="36"/>
      <c r="AE42" s="36"/>
      <c r="AF42" s="36"/>
      <c r="AG42" s="2"/>
      <c r="AH42" s="28"/>
      <c r="AI42" s="28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</row>
    <row r="43" spans="1:106" s="80" customFormat="1" ht="50.25" customHeight="1" hidden="1">
      <c r="A43" s="30"/>
      <c r="B43" s="113">
        <v>8</v>
      </c>
      <c r="C43" s="84" t="s">
        <v>29</v>
      </c>
      <c r="D43" s="85">
        <v>1</v>
      </c>
      <c r="E43" s="91">
        <v>0</v>
      </c>
      <c r="F43" s="86"/>
      <c r="G43" s="92"/>
      <c r="H43" s="93">
        <f t="shared" si="12"/>
        <v>0</v>
      </c>
      <c r="I43" s="157"/>
      <c r="J43" s="181"/>
      <c r="K43" s="130"/>
      <c r="L43" s="154"/>
      <c r="M43" s="87">
        <f t="shared" si="13"/>
        <v>1</v>
      </c>
      <c r="N43" s="88"/>
      <c r="O43" s="89"/>
      <c r="P43" s="98">
        <f t="shared" si="14"/>
        <v>0</v>
      </c>
      <c r="Q43" s="90"/>
      <c r="R43" s="99">
        <f t="shared" si="15"/>
        <v>0</v>
      </c>
      <c r="S43" s="100">
        <f t="shared" si="16"/>
        <v>1</v>
      </c>
      <c r="T43" s="101">
        <f t="shared" si="17"/>
        <v>0</v>
      </c>
      <c r="U43" s="101">
        <f t="shared" si="18"/>
        <v>0</v>
      </c>
      <c r="V43" s="101">
        <f t="shared" si="19"/>
        <v>0</v>
      </c>
      <c r="W43" s="102">
        <f t="shared" si="20"/>
        <v>0</v>
      </c>
      <c r="X43" s="103">
        <f t="shared" si="11"/>
        <v>1</v>
      </c>
      <c r="Y43" s="114"/>
      <c r="Z43" s="15"/>
      <c r="AA43" s="2"/>
      <c r="AB43" s="2"/>
      <c r="AC43" s="2"/>
      <c r="AD43" s="36"/>
      <c r="AE43" s="36"/>
      <c r="AF43" s="36"/>
      <c r="AG43" s="2"/>
      <c r="AH43" s="28"/>
      <c r="AI43" s="28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</row>
    <row r="44" spans="1:106" s="80" customFormat="1" ht="50.25" customHeight="1" hidden="1">
      <c r="A44" s="12"/>
      <c r="B44" s="113">
        <v>12</v>
      </c>
      <c r="C44" s="84" t="s">
        <v>46</v>
      </c>
      <c r="D44" s="85">
        <v>0</v>
      </c>
      <c r="E44" s="91">
        <v>0</v>
      </c>
      <c r="F44" s="86"/>
      <c r="G44" s="92"/>
      <c r="H44" s="93">
        <f t="shared" si="12"/>
        <v>0</v>
      </c>
      <c r="I44" s="157"/>
      <c r="J44" s="181"/>
      <c r="K44" s="130"/>
      <c r="L44" s="154"/>
      <c r="M44" s="87">
        <f t="shared" si="13"/>
        <v>0</v>
      </c>
      <c r="N44" s="88"/>
      <c r="O44" s="89"/>
      <c r="P44" s="98">
        <f t="shared" si="14"/>
        <v>0</v>
      </c>
      <c r="Q44" s="90"/>
      <c r="R44" s="99">
        <f t="shared" si="15"/>
        <v>0</v>
      </c>
      <c r="S44" s="100">
        <f t="shared" si="16"/>
        <v>0</v>
      </c>
      <c r="T44" s="101">
        <f t="shared" si="17"/>
        <v>0</v>
      </c>
      <c r="U44" s="101">
        <f t="shared" si="18"/>
        <v>0</v>
      </c>
      <c r="V44" s="101">
        <f t="shared" si="19"/>
        <v>0</v>
      </c>
      <c r="W44" s="102">
        <f t="shared" si="20"/>
        <v>0</v>
      </c>
      <c r="X44" s="103">
        <f t="shared" si="11"/>
        <v>0</v>
      </c>
      <c r="Y44" s="112"/>
      <c r="Z44" s="32"/>
      <c r="AA44" s="2"/>
      <c r="AB44" s="2"/>
      <c r="AC44" s="2"/>
      <c r="AD44" s="36"/>
      <c r="AE44" s="36"/>
      <c r="AF44" s="36"/>
      <c r="AG44" s="2"/>
      <c r="AH44" s="28"/>
      <c r="AI44" s="28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</row>
    <row r="45" spans="1:106" s="80" customFormat="1" ht="50.25" customHeight="1" hidden="1" thickBot="1">
      <c r="A45" s="30"/>
      <c r="B45" s="115">
        <v>18</v>
      </c>
      <c r="C45" s="116" t="s">
        <v>31</v>
      </c>
      <c r="D45" s="117">
        <v>0</v>
      </c>
      <c r="E45" s="118">
        <v>0</v>
      </c>
      <c r="F45" s="117"/>
      <c r="G45" s="119"/>
      <c r="H45" s="120">
        <f t="shared" si="12"/>
        <v>0</v>
      </c>
      <c r="I45" s="158"/>
      <c r="J45" s="182"/>
      <c r="K45" s="132"/>
      <c r="L45" s="155"/>
      <c r="M45" s="121">
        <f t="shared" si="13"/>
        <v>0</v>
      </c>
      <c r="N45" s="122"/>
      <c r="O45" s="123"/>
      <c r="P45" s="98">
        <f t="shared" si="14"/>
        <v>0</v>
      </c>
      <c r="Q45" s="119"/>
      <c r="R45" s="99">
        <f t="shared" si="15"/>
        <v>0</v>
      </c>
      <c r="S45" s="100">
        <f t="shared" si="16"/>
        <v>0</v>
      </c>
      <c r="T45" s="101">
        <f t="shared" si="17"/>
        <v>0</v>
      </c>
      <c r="U45" s="101">
        <f t="shared" si="18"/>
        <v>0</v>
      </c>
      <c r="V45" s="101">
        <f t="shared" si="19"/>
        <v>0</v>
      </c>
      <c r="W45" s="102">
        <f t="shared" si="20"/>
        <v>0</v>
      </c>
      <c r="X45" s="103">
        <f t="shared" si="11"/>
        <v>0</v>
      </c>
      <c r="Y45" s="124"/>
      <c r="Z45" s="29"/>
      <c r="AA45" s="2"/>
      <c r="AB45" s="2"/>
      <c r="AC45" s="2"/>
      <c r="AD45" s="36"/>
      <c r="AE45" s="36"/>
      <c r="AF45" s="36"/>
      <c r="AG45" s="2"/>
      <c r="AH45" s="28"/>
      <c r="AI45" s="28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</row>
    <row r="46" spans="34:35" ht="44.25" hidden="1">
      <c r="AH46" s="28"/>
      <c r="AI46" s="28"/>
    </row>
    <row r="47" spans="4:35" ht="44.25">
      <c r="D47" s="28"/>
      <c r="AH47" s="28"/>
      <c r="AI47" s="28"/>
    </row>
    <row r="48" spans="34:35" ht="44.25">
      <c r="AH48" s="28"/>
      <c r="AI48" s="28"/>
    </row>
    <row r="49" spans="34:35" ht="44.25">
      <c r="AH49" s="28"/>
      <c r="AI49" s="28"/>
    </row>
    <row r="50" spans="34:35" ht="44.25">
      <c r="AH50" s="28"/>
      <c r="AI50" s="28"/>
    </row>
    <row r="51" spans="34:35" ht="44.25">
      <c r="AH51" s="28"/>
      <c r="AI51" s="28"/>
    </row>
    <row r="52" spans="34:35" ht="44.25">
      <c r="AH52" s="28"/>
      <c r="AI52" s="28"/>
    </row>
    <row r="53" spans="34:35" ht="44.25">
      <c r="AH53" s="28"/>
      <c r="AI53" s="28"/>
    </row>
    <row r="54" spans="34:35" ht="44.25">
      <c r="AH54" s="28"/>
      <c r="AI54" s="28"/>
    </row>
    <row r="55" spans="27:35" ht="44.25">
      <c r="AA55" s="131"/>
      <c r="AH55" s="28"/>
      <c r="AI55" s="28"/>
    </row>
    <row r="56" spans="27:35" ht="44.25">
      <c r="AA56" s="131"/>
      <c r="AH56" s="28"/>
      <c r="AI56" s="28"/>
    </row>
    <row r="57" spans="27:35" ht="44.25">
      <c r="AA57" s="131"/>
      <c r="AH57" s="28"/>
      <c r="AI57" s="28"/>
    </row>
    <row r="58" spans="27:35" ht="44.25">
      <c r="AA58" s="131"/>
      <c r="AH58" s="28"/>
      <c r="AI58" s="28"/>
    </row>
    <row r="59" spans="27:35" ht="44.25">
      <c r="AA59" s="131"/>
      <c r="AH59" s="28"/>
      <c r="AI59" s="28"/>
    </row>
    <row r="60" spans="27:35" ht="44.25">
      <c r="AA60" s="131"/>
      <c r="AH60" s="28"/>
      <c r="AI60" s="28"/>
    </row>
    <row r="61" spans="27:35" ht="44.25">
      <c r="AA61" s="131"/>
      <c r="AH61" s="28"/>
      <c r="AI61" s="28"/>
    </row>
    <row r="62" spans="27:35" ht="44.25">
      <c r="AA62" s="131"/>
      <c r="AH62" s="28"/>
      <c r="AI62" s="28"/>
    </row>
    <row r="63" spans="27:35" ht="44.25">
      <c r="AA63" s="131"/>
      <c r="AH63" s="28"/>
      <c r="AI63" s="28"/>
    </row>
    <row r="64" spans="27:35" ht="44.25">
      <c r="AA64" s="131"/>
      <c r="AH64" s="28"/>
      <c r="AI64" s="28"/>
    </row>
    <row r="65" spans="27:35" ht="44.25">
      <c r="AA65" s="131"/>
      <c r="AH65" s="28"/>
      <c r="AI65" s="28"/>
    </row>
    <row r="66" spans="27:35" ht="44.25">
      <c r="AA66" s="131"/>
      <c r="AH66" s="28"/>
      <c r="AI66" s="28"/>
    </row>
    <row r="67" spans="27:35" ht="44.25">
      <c r="AA67" s="131"/>
      <c r="AH67" s="28"/>
      <c r="AI67" s="28"/>
    </row>
    <row r="68" spans="27:35" ht="44.25">
      <c r="AA68" s="131"/>
      <c r="AH68" s="28"/>
      <c r="AI68" s="28"/>
    </row>
    <row r="69" spans="27:35" ht="44.25">
      <c r="AA69" s="131"/>
      <c r="AH69" s="28"/>
      <c r="AI69" s="28"/>
    </row>
    <row r="70" spans="27:35" ht="44.25">
      <c r="AA70" s="131"/>
      <c r="AH70" s="28"/>
      <c r="AI70" s="28"/>
    </row>
    <row r="71" spans="27:35" ht="44.25">
      <c r="AA71" s="131"/>
      <c r="AH71" s="28"/>
      <c r="AI71" s="28"/>
    </row>
    <row r="72" spans="27:35" ht="44.25">
      <c r="AA72" s="131"/>
      <c r="AH72" s="28"/>
      <c r="AI72" s="28"/>
    </row>
    <row r="73" spans="27:35" ht="44.25">
      <c r="AA73" s="131"/>
      <c r="AH73" s="28"/>
      <c r="AI73" s="28"/>
    </row>
    <row r="74" spans="27:35" ht="44.25">
      <c r="AA74" s="131"/>
      <c r="AH74" s="28"/>
      <c r="AI74" s="28"/>
    </row>
    <row r="75" spans="27:35" ht="44.25">
      <c r="AA75" s="131"/>
      <c r="AH75" s="28"/>
      <c r="AI75" s="28"/>
    </row>
    <row r="76" spans="27:35" ht="44.25">
      <c r="AA76" s="131"/>
      <c r="AH76" s="28"/>
      <c r="AI76" s="28"/>
    </row>
    <row r="77" spans="27:35" ht="44.25">
      <c r="AA77" s="131"/>
      <c r="AH77" s="28"/>
      <c r="AI77" s="28"/>
    </row>
    <row r="78" spans="27:35" ht="44.25">
      <c r="AA78" s="131"/>
      <c r="AH78" s="28"/>
      <c r="AI78" s="28"/>
    </row>
    <row r="79" spans="27:35" ht="44.25">
      <c r="AA79" s="131"/>
      <c r="AH79" s="28"/>
      <c r="AI79" s="28"/>
    </row>
    <row r="80" spans="27:35" ht="44.25">
      <c r="AA80" s="131"/>
      <c r="AH80" s="28"/>
      <c r="AI80" s="28"/>
    </row>
    <row r="81" spans="27:35" ht="44.25">
      <c r="AA81" s="131"/>
      <c r="AH81" s="28"/>
      <c r="AI81" s="28"/>
    </row>
    <row r="82" spans="27:35" ht="44.25">
      <c r="AA82" s="131"/>
      <c r="AH82" s="28"/>
      <c r="AI82" s="28"/>
    </row>
    <row r="83" spans="27:35" ht="44.25">
      <c r="AA83" s="131"/>
      <c r="AH83" s="28"/>
      <c r="AI83" s="28"/>
    </row>
    <row r="84" spans="27:35" ht="44.25">
      <c r="AA84" s="131"/>
      <c r="AH84" s="28"/>
      <c r="AI84" s="28"/>
    </row>
    <row r="85" spans="27:35" ht="44.25">
      <c r="AA85" s="131"/>
      <c r="AH85" s="28"/>
      <c r="AI85" s="28"/>
    </row>
    <row r="86" spans="27:35" ht="44.25">
      <c r="AA86" s="131"/>
      <c r="AH86" s="28"/>
      <c r="AI86" s="28"/>
    </row>
    <row r="87" spans="27:35" ht="44.25">
      <c r="AA87" s="131"/>
      <c r="AH87" s="28"/>
      <c r="AI87" s="28"/>
    </row>
    <row r="88" spans="27:35" ht="44.25">
      <c r="AA88" s="131"/>
      <c r="AH88" s="28"/>
      <c r="AI88" s="28"/>
    </row>
    <row r="89" spans="27:35" ht="44.25">
      <c r="AA89" s="131"/>
      <c r="AH89" s="28"/>
      <c r="AI89" s="28"/>
    </row>
    <row r="90" spans="27:35" ht="44.25">
      <c r="AA90" s="131"/>
      <c r="AH90" s="28"/>
      <c r="AI90" s="28"/>
    </row>
    <row r="91" spans="27:35" ht="44.25">
      <c r="AA91" s="131"/>
      <c r="AH91" s="28"/>
      <c r="AI91" s="28"/>
    </row>
    <row r="92" spans="27:35" ht="44.25">
      <c r="AA92" s="131"/>
      <c r="AH92" s="28"/>
      <c r="AI92" s="28"/>
    </row>
    <row r="93" spans="27:35" ht="44.25">
      <c r="AA93" s="131"/>
      <c r="AH93" s="28"/>
      <c r="AI93" s="28"/>
    </row>
    <row r="94" spans="27:35" ht="44.25">
      <c r="AA94" s="131"/>
      <c r="AH94" s="28"/>
      <c r="AI94" s="28"/>
    </row>
    <row r="95" spans="27:35" ht="44.25">
      <c r="AA95" s="131"/>
      <c r="AH95" s="28"/>
      <c r="AI95" s="28"/>
    </row>
    <row r="96" spans="27:35" ht="44.25">
      <c r="AA96" s="131"/>
      <c r="AH96" s="28"/>
      <c r="AI96" s="28"/>
    </row>
    <row r="97" spans="27:35" ht="44.25">
      <c r="AA97" s="131"/>
      <c r="AH97" s="28"/>
      <c r="AI97" s="28"/>
    </row>
    <row r="98" spans="27:35" ht="44.25">
      <c r="AA98" s="131"/>
      <c r="AH98" s="28"/>
      <c r="AI98" s="28"/>
    </row>
    <row r="99" spans="27:35" ht="44.25">
      <c r="AA99" s="131"/>
      <c r="AH99" s="28"/>
      <c r="AI99" s="28"/>
    </row>
    <row r="100" spans="27:35" ht="44.25">
      <c r="AA100" s="131"/>
      <c r="AH100" s="28"/>
      <c r="AI100" s="28"/>
    </row>
    <row r="101" spans="27:35" ht="44.25">
      <c r="AA101" s="131"/>
      <c r="AH101" s="28"/>
      <c r="AI101" s="28"/>
    </row>
    <row r="102" spans="27:35" ht="44.25">
      <c r="AA102" s="131"/>
      <c r="AH102" s="28"/>
      <c r="AI102" s="28"/>
    </row>
    <row r="103" spans="27:35" ht="44.25">
      <c r="AA103" s="131"/>
      <c r="AH103" s="28"/>
      <c r="AI103" s="28"/>
    </row>
    <row r="104" spans="27:35" ht="44.25">
      <c r="AA104" s="131"/>
      <c r="AH104" s="28"/>
      <c r="AI104" s="28"/>
    </row>
    <row r="105" spans="27:35" ht="44.25">
      <c r="AA105" s="131"/>
      <c r="AH105" s="28"/>
      <c r="AI105" s="28"/>
    </row>
    <row r="106" spans="27:35" ht="44.25">
      <c r="AA106" s="131"/>
      <c r="AH106" s="28"/>
      <c r="AI106" s="28"/>
    </row>
    <row r="107" spans="27:35" ht="44.25">
      <c r="AA107" s="131"/>
      <c r="AH107" s="28"/>
      <c r="AI107" s="28"/>
    </row>
    <row r="108" spans="27:35" ht="44.25">
      <c r="AA108" s="131"/>
      <c r="AH108" s="28"/>
      <c r="AI108" s="28"/>
    </row>
    <row r="109" spans="27:35" ht="44.25">
      <c r="AA109" s="131"/>
      <c r="AH109" s="28"/>
      <c r="AI109" s="28"/>
    </row>
    <row r="110" spans="27:35" ht="44.25">
      <c r="AA110" s="131"/>
      <c r="AH110" s="28"/>
      <c r="AI110" s="28"/>
    </row>
    <row r="111" spans="27:35" ht="44.25">
      <c r="AA111" s="131"/>
      <c r="AH111" s="28"/>
      <c r="AI111" s="28"/>
    </row>
    <row r="112" spans="27:35" ht="44.25">
      <c r="AA112" s="131"/>
      <c r="AH112" s="28"/>
      <c r="AI112" s="28"/>
    </row>
    <row r="113" spans="27:35" ht="44.25">
      <c r="AA113" s="131"/>
      <c r="AH113" s="28"/>
      <c r="AI113" s="28"/>
    </row>
    <row r="114" spans="27:35" ht="44.25">
      <c r="AA114" s="131"/>
      <c r="AH114" s="28"/>
      <c r="AI114" s="28"/>
    </row>
    <row r="115" spans="27:35" ht="44.25">
      <c r="AA115" s="131"/>
      <c r="AH115" s="28"/>
      <c r="AI115" s="28"/>
    </row>
    <row r="116" spans="27:35" ht="44.25">
      <c r="AA116" s="131"/>
      <c r="AH116" s="28"/>
      <c r="AI116" s="28"/>
    </row>
    <row r="117" spans="27:35" ht="44.25">
      <c r="AA117" s="131"/>
      <c r="AH117" s="28"/>
      <c r="AI117" s="28"/>
    </row>
    <row r="118" spans="27:35" ht="44.25">
      <c r="AA118" s="131"/>
      <c r="AH118" s="28"/>
      <c r="AI118" s="28"/>
    </row>
    <row r="119" spans="27:35" ht="44.25">
      <c r="AA119" s="131"/>
      <c r="AH119" s="28"/>
      <c r="AI119" s="28"/>
    </row>
    <row r="120" spans="27:35" ht="44.25">
      <c r="AA120" s="131"/>
      <c r="AH120" s="28"/>
      <c r="AI120" s="28"/>
    </row>
    <row r="121" spans="27:35" ht="44.25">
      <c r="AA121" s="131"/>
      <c r="AH121" s="28"/>
      <c r="AI121" s="28"/>
    </row>
    <row r="122" spans="27:35" ht="44.25">
      <c r="AA122" s="131"/>
      <c r="AH122" s="28"/>
      <c r="AI122" s="28"/>
    </row>
    <row r="123" spans="27:35" ht="44.25">
      <c r="AA123" s="131"/>
      <c r="AH123" s="28"/>
      <c r="AI123" s="28"/>
    </row>
    <row r="124" spans="27:35" ht="44.25">
      <c r="AA124" s="131"/>
      <c r="AH124" s="28"/>
      <c r="AI124" s="28"/>
    </row>
    <row r="125" spans="27:35" ht="44.25">
      <c r="AA125" s="131"/>
      <c r="AH125" s="28"/>
      <c r="AI125" s="28"/>
    </row>
    <row r="126" spans="27:35" ht="44.25">
      <c r="AA126" s="131"/>
      <c r="AH126" s="28"/>
      <c r="AI126" s="28"/>
    </row>
    <row r="127" spans="27:35" ht="44.25">
      <c r="AA127" s="131"/>
      <c r="AH127" s="28"/>
      <c r="AI127" s="28"/>
    </row>
    <row r="128" spans="27:35" ht="44.25">
      <c r="AA128" s="131"/>
      <c r="AH128" s="28"/>
      <c r="AI128" s="28"/>
    </row>
    <row r="129" spans="27:35" ht="44.25">
      <c r="AA129" s="131"/>
      <c r="AH129" s="28"/>
      <c r="AI129" s="28"/>
    </row>
    <row r="130" spans="27:35" ht="44.25">
      <c r="AA130" s="131"/>
      <c r="AH130" s="28"/>
      <c r="AI130" s="28"/>
    </row>
    <row r="131" spans="27:35" ht="44.25">
      <c r="AA131" s="131"/>
      <c r="AH131" s="28"/>
      <c r="AI131" s="28"/>
    </row>
    <row r="132" spans="27:35" ht="44.25">
      <c r="AA132" s="131"/>
      <c r="AH132" s="28"/>
      <c r="AI132" s="28"/>
    </row>
    <row r="133" spans="27:35" ht="44.25">
      <c r="AA133" s="131"/>
      <c r="AH133" s="28"/>
      <c r="AI133" s="28"/>
    </row>
    <row r="134" spans="27:35" ht="44.25">
      <c r="AA134" s="131"/>
      <c r="AH134" s="28"/>
      <c r="AI134" s="28"/>
    </row>
    <row r="135" spans="27:35" ht="44.25">
      <c r="AA135" s="131"/>
      <c r="AH135" s="28"/>
      <c r="AI135" s="28"/>
    </row>
    <row r="136" spans="27:35" ht="44.25">
      <c r="AA136" s="131"/>
      <c r="AH136" s="28"/>
      <c r="AI136" s="28"/>
    </row>
    <row r="137" spans="27:35" ht="44.25">
      <c r="AA137" s="131"/>
      <c r="AH137" s="28"/>
      <c r="AI137" s="28"/>
    </row>
    <row r="138" spans="27:35" ht="44.25">
      <c r="AA138" s="131"/>
      <c r="AH138" s="28"/>
      <c r="AI138" s="28"/>
    </row>
    <row r="139" spans="27:35" ht="44.25">
      <c r="AA139" s="131"/>
      <c r="AH139" s="28"/>
      <c r="AI139" s="28"/>
    </row>
    <row r="140" spans="27:35" ht="44.25">
      <c r="AA140" s="131"/>
      <c r="AH140" s="28"/>
      <c r="AI140" s="28"/>
    </row>
    <row r="141" spans="27:35" ht="44.25">
      <c r="AA141" s="131"/>
      <c r="AH141" s="28"/>
      <c r="AI141" s="28"/>
    </row>
    <row r="142" spans="27:35" ht="44.25">
      <c r="AA142" s="131"/>
      <c r="AH142" s="28"/>
      <c r="AI142" s="28"/>
    </row>
    <row r="143" spans="27:35" ht="44.25">
      <c r="AA143" s="131"/>
      <c r="AH143" s="28"/>
      <c r="AI143" s="28"/>
    </row>
    <row r="144" spans="27:35" ht="44.25">
      <c r="AA144" s="131"/>
      <c r="AH144" s="28"/>
      <c r="AI144" s="28"/>
    </row>
    <row r="145" spans="27:35" ht="44.25">
      <c r="AA145" s="131"/>
      <c r="AH145" s="28"/>
      <c r="AI145" s="28"/>
    </row>
    <row r="146" spans="27:35" ht="44.25">
      <c r="AA146" s="131"/>
      <c r="AH146" s="28"/>
      <c r="AI146" s="28"/>
    </row>
    <row r="147" spans="27:35" ht="44.25">
      <c r="AA147" s="131"/>
      <c r="AH147" s="28"/>
      <c r="AI147" s="28"/>
    </row>
    <row r="148" spans="27:35" ht="44.25">
      <c r="AA148" s="131"/>
      <c r="AH148" s="28"/>
      <c r="AI148" s="28"/>
    </row>
    <row r="149" spans="27:35" ht="44.25">
      <c r="AA149" s="131"/>
      <c r="AH149" s="28"/>
      <c r="AI149" s="28"/>
    </row>
    <row r="150" spans="27:35" ht="44.25">
      <c r="AA150" s="131"/>
      <c r="AH150" s="28"/>
      <c r="AI150" s="28"/>
    </row>
    <row r="151" spans="27:35" ht="44.25">
      <c r="AA151" s="131"/>
      <c r="AH151" s="28"/>
      <c r="AI151" s="28"/>
    </row>
    <row r="152" spans="27:35" ht="44.25">
      <c r="AA152" s="131"/>
      <c r="AH152" s="28"/>
      <c r="AI152" s="28"/>
    </row>
    <row r="153" spans="27:35" ht="44.25">
      <c r="AA153" s="131"/>
      <c r="AH153" s="28"/>
      <c r="AI153" s="28"/>
    </row>
    <row r="154" spans="27:35" ht="44.25">
      <c r="AA154" s="131"/>
      <c r="AH154" s="28"/>
      <c r="AI154" s="28"/>
    </row>
    <row r="155" spans="27:35" ht="44.25">
      <c r="AA155" s="131"/>
      <c r="AH155" s="28"/>
      <c r="AI155" s="28"/>
    </row>
    <row r="156" spans="27:35" ht="44.25">
      <c r="AA156" s="131"/>
      <c r="AH156" s="28"/>
      <c r="AI156" s="28"/>
    </row>
    <row r="157" spans="27:35" ht="44.25">
      <c r="AA157" s="131"/>
      <c r="AH157" s="28"/>
      <c r="AI157" s="28"/>
    </row>
    <row r="158" spans="27:35" ht="44.25">
      <c r="AA158" s="131"/>
      <c r="AH158" s="28"/>
      <c r="AI158" s="28"/>
    </row>
    <row r="159" spans="27:35" ht="44.25">
      <c r="AA159" s="131"/>
      <c r="AH159" s="28"/>
      <c r="AI159" s="28"/>
    </row>
    <row r="160" spans="27:35" ht="44.25">
      <c r="AA160" s="131"/>
      <c r="AH160" s="28"/>
      <c r="AI160" s="28"/>
    </row>
    <row r="161" spans="27:35" ht="44.25">
      <c r="AA161" s="131"/>
      <c r="AH161" s="28"/>
      <c r="AI161" s="28"/>
    </row>
    <row r="162" spans="27:35" ht="44.25">
      <c r="AA162" s="131"/>
      <c r="AH162" s="28"/>
      <c r="AI162" s="28"/>
    </row>
    <row r="163" spans="27:35" ht="44.25">
      <c r="AA163" s="131"/>
      <c r="AH163" s="28"/>
      <c r="AI163" s="28"/>
    </row>
    <row r="164" spans="27:35" ht="44.25">
      <c r="AA164" s="131"/>
      <c r="AH164" s="28"/>
      <c r="AI164" s="28"/>
    </row>
    <row r="165" spans="27:35" ht="44.25">
      <c r="AA165" s="131"/>
      <c r="AH165" s="28"/>
      <c r="AI165" s="28"/>
    </row>
    <row r="166" spans="27:35" ht="44.25">
      <c r="AA166" s="131"/>
      <c r="AH166" s="28"/>
      <c r="AI166" s="28"/>
    </row>
    <row r="167" spans="27:35" ht="44.25">
      <c r="AA167" s="131"/>
      <c r="AH167" s="28"/>
      <c r="AI167" s="28"/>
    </row>
    <row r="168" spans="27:35" ht="44.25">
      <c r="AA168" s="131"/>
      <c r="AH168" s="28"/>
      <c r="AI168" s="28"/>
    </row>
    <row r="169" spans="27:35" ht="44.25">
      <c r="AA169" s="131"/>
      <c r="AH169" s="28"/>
      <c r="AI169" s="28"/>
    </row>
    <row r="170" spans="27:35" ht="44.25">
      <c r="AA170" s="131"/>
      <c r="AH170" s="28"/>
      <c r="AI170" s="28"/>
    </row>
    <row r="171" spans="27:35" ht="44.25">
      <c r="AA171" s="131"/>
      <c r="AH171" s="28"/>
      <c r="AI171" s="28"/>
    </row>
    <row r="172" spans="27:35" ht="44.25">
      <c r="AA172" s="131"/>
      <c r="AH172" s="28"/>
      <c r="AI172" s="28"/>
    </row>
    <row r="173" spans="27:35" ht="44.25">
      <c r="AA173" s="131"/>
      <c r="AH173" s="28"/>
      <c r="AI173" s="28"/>
    </row>
    <row r="174" spans="27:35" ht="44.25">
      <c r="AA174" s="131"/>
      <c r="AH174" s="28"/>
      <c r="AI174" s="28"/>
    </row>
    <row r="175" spans="27:35" ht="44.25">
      <c r="AA175" s="131"/>
      <c r="AH175" s="28"/>
      <c r="AI175" s="28"/>
    </row>
    <row r="176" spans="27:35" ht="44.25">
      <c r="AA176" s="131"/>
      <c r="AH176" s="28"/>
      <c r="AI176" s="28"/>
    </row>
    <row r="177" spans="27:35" ht="44.25">
      <c r="AA177" s="131"/>
      <c r="AH177" s="28"/>
      <c r="AI177" s="28"/>
    </row>
    <row r="178" spans="27:35" ht="44.25">
      <c r="AA178" s="131"/>
      <c r="AH178" s="28"/>
      <c r="AI178" s="28"/>
    </row>
    <row r="179" spans="27:35" ht="44.25">
      <c r="AA179" s="131"/>
      <c r="AH179" s="28"/>
      <c r="AI179" s="28"/>
    </row>
    <row r="180" spans="27:35" ht="44.25">
      <c r="AA180" s="131"/>
      <c r="AH180" s="28"/>
      <c r="AI180" s="28"/>
    </row>
    <row r="181" spans="27:35" ht="44.25">
      <c r="AA181" s="131"/>
      <c r="AH181" s="28"/>
      <c r="AI181" s="28"/>
    </row>
    <row r="182" spans="27:35" ht="44.25">
      <c r="AA182" s="131"/>
      <c r="AH182" s="28"/>
      <c r="AI182" s="28"/>
    </row>
    <row r="183" spans="27:35" ht="44.25">
      <c r="AA183" s="131"/>
      <c r="AH183" s="28"/>
      <c r="AI183" s="28"/>
    </row>
    <row r="184" spans="27:35" ht="44.25">
      <c r="AA184" s="131"/>
      <c r="AH184" s="28"/>
      <c r="AI184" s="28"/>
    </row>
    <row r="185" spans="27:35" ht="44.25">
      <c r="AA185" s="131"/>
      <c r="AH185" s="28"/>
      <c r="AI185" s="28"/>
    </row>
    <row r="186" spans="27:35" ht="44.25">
      <c r="AA186" s="131"/>
      <c r="AH186" s="28"/>
      <c r="AI186" s="28"/>
    </row>
    <row r="187" spans="27:35" ht="44.25">
      <c r="AA187" s="131"/>
      <c r="AH187" s="28"/>
      <c r="AI187" s="28"/>
    </row>
    <row r="188" spans="27:35" ht="44.25">
      <c r="AA188" s="131"/>
      <c r="AH188" s="28"/>
      <c r="AI188" s="28"/>
    </row>
    <row r="189" spans="27:35" ht="44.25">
      <c r="AA189" s="131"/>
      <c r="AH189" s="28"/>
      <c r="AI189" s="28"/>
    </row>
    <row r="190" spans="27:35" ht="44.25">
      <c r="AA190" s="131"/>
      <c r="AH190" s="28"/>
      <c r="AI190" s="28"/>
    </row>
    <row r="191" spans="27:35" ht="44.25">
      <c r="AA191" s="131"/>
      <c r="AH191" s="28"/>
      <c r="AI191" s="28"/>
    </row>
    <row r="192" spans="27:35" ht="44.25">
      <c r="AA192" s="131"/>
      <c r="AH192" s="28"/>
      <c r="AI192" s="28"/>
    </row>
    <row r="193" spans="27:35" ht="44.25">
      <c r="AA193" s="131"/>
      <c r="AH193" s="28"/>
      <c r="AI193" s="28"/>
    </row>
    <row r="194" spans="27:35" ht="44.25">
      <c r="AA194" s="131"/>
      <c r="AH194" s="28"/>
      <c r="AI194" s="28"/>
    </row>
    <row r="195" spans="27:35" ht="44.25">
      <c r="AA195" s="131"/>
      <c r="AH195" s="28"/>
      <c r="AI195" s="28"/>
    </row>
    <row r="196" spans="27:35" ht="44.25">
      <c r="AA196" s="131"/>
      <c r="AH196" s="28"/>
      <c r="AI196" s="28"/>
    </row>
    <row r="197" spans="27:35" ht="44.25">
      <c r="AA197" s="131"/>
      <c r="AH197" s="28"/>
      <c r="AI197" s="28"/>
    </row>
    <row r="198" spans="27:35" ht="44.25">
      <c r="AA198" s="131"/>
      <c r="AH198" s="28"/>
      <c r="AI198" s="28"/>
    </row>
    <row r="199" spans="27:35" ht="44.25">
      <c r="AA199" s="131"/>
      <c r="AH199" s="28"/>
      <c r="AI199" s="28"/>
    </row>
    <row r="200" spans="27:35" ht="44.25">
      <c r="AA200" s="131"/>
      <c r="AH200" s="28"/>
      <c r="AI200" s="28"/>
    </row>
    <row r="201" spans="27:35" ht="44.25">
      <c r="AA201" s="131"/>
      <c r="AH201" s="28"/>
      <c r="AI201" s="28"/>
    </row>
    <row r="202" spans="27:35" ht="44.25">
      <c r="AA202" s="131"/>
      <c r="AH202" s="28"/>
      <c r="AI202" s="28"/>
    </row>
    <row r="203" spans="27:35" ht="44.25">
      <c r="AA203" s="131"/>
      <c r="AH203" s="28"/>
      <c r="AI203" s="28"/>
    </row>
    <row r="204" spans="27:35" ht="44.25">
      <c r="AA204" s="131"/>
      <c r="AH204" s="28"/>
      <c r="AI204" s="28"/>
    </row>
    <row r="205" spans="27:35" ht="44.25">
      <c r="AA205" s="131"/>
      <c r="AH205" s="28"/>
      <c r="AI205" s="28"/>
    </row>
    <row r="206" spans="27:35" ht="44.25">
      <c r="AA206" s="131"/>
      <c r="AH206" s="28"/>
      <c r="AI206" s="28"/>
    </row>
    <row r="207" spans="27:35" ht="44.25">
      <c r="AA207" s="131"/>
      <c r="AH207" s="28"/>
      <c r="AI207" s="28"/>
    </row>
    <row r="208" spans="27:35" ht="44.25">
      <c r="AA208" s="131"/>
      <c r="AH208" s="28"/>
      <c r="AI208" s="28"/>
    </row>
    <row r="209" spans="27:35" ht="44.25">
      <c r="AA209" s="131"/>
      <c r="AH209" s="28"/>
      <c r="AI209" s="28"/>
    </row>
    <row r="210" spans="27:35" ht="44.25">
      <c r="AA210" s="131"/>
      <c r="AH210" s="28"/>
      <c r="AI210" s="28"/>
    </row>
    <row r="211" spans="27:35" ht="44.25">
      <c r="AA211" s="131"/>
      <c r="AH211" s="28"/>
      <c r="AI211" s="28"/>
    </row>
    <row r="212" spans="27:35" ht="44.25">
      <c r="AA212" s="131"/>
      <c r="AH212" s="28"/>
      <c r="AI212" s="28"/>
    </row>
    <row r="213" spans="27:35" ht="44.25">
      <c r="AA213" s="131"/>
      <c r="AH213" s="28"/>
      <c r="AI213" s="28"/>
    </row>
    <row r="214" spans="27:35" ht="44.25">
      <c r="AA214" s="131"/>
      <c r="AH214" s="28"/>
      <c r="AI214" s="28"/>
    </row>
    <row r="215" spans="27:35" ht="44.25">
      <c r="AA215" s="131"/>
      <c r="AH215" s="28"/>
      <c r="AI215" s="28"/>
    </row>
    <row r="216" spans="27:35" ht="44.25">
      <c r="AA216" s="131"/>
      <c r="AH216" s="28"/>
      <c r="AI216" s="28"/>
    </row>
    <row r="217" spans="27:35" ht="44.25">
      <c r="AA217" s="131"/>
      <c r="AH217" s="28"/>
      <c r="AI217" s="28"/>
    </row>
    <row r="218" spans="27:35" ht="44.25">
      <c r="AA218" s="131"/>
      <c r="AH218" s="28"/>
      <c r="AI218" s="28"/>
    </row>
    <row r="219" spans="27:35" ht="44.25">
      <c r="AA219" s="131"/>
      <c r="AH219" s="28"/>
      <c r="AI219" s="28"/>
    </row>
    <row r="220" spans="27:35" ht="44.25">
      <c r="AA220" s="131"/>
      <c r="AH220" s="28"/>
      <c r="AI220" s="28"/>
    </row>
    <row r="221" spans="27:35" ht="44.25">
      <c r="AA221" s="131"/>
      <c r="AH221" s="28"/>
      <c r="AI221" s="28"/>
    </row>
    <row r="222" spans="27:35" ht="44.25">
      <c r="AA222" s="131"/>
      <c r="AH222" s="28"/>
      <c r="AI222" s="28"/>
    </row>
    <row r="223" spans="27:35" ht="44.25">
      <c r="AA223" s="131"/>
      <c r="AH223" s="28"/>
      <c r="AI223" s="28"/>
    </row>
    <row r="224" spans="27:35" ht="44.25">
      <c r="AA224" s="131"/>
      <c r="AH224" s="28"/>
      <c r="AI224" s="28"/>
    </row>
    <row r="225" spans="27:35" ht="44.25">
      <c r="AA225" s="131"/>
      <c r="AH225" s="28"/>
      <c r="AI225" s="28"/>
    </row>
    <row r="226" spans="27:35" ht="44.25">
      <c r="AA226" s="131"/>
      <c r="AH226" s="28"/>
      <c r="AI226" s="28"/>
    </row>
    <row r="227" spans="27:35" ht="44.25">
      <c r="AA227" s="131"/>
      <c r="AH227" s="28"/>
      <c r="AI227" s="28"/>
    </row>
    <row r="228" spans="27:35" ht="44.25">
      <c r="AA228" s="131"/>
      <c r="AH228" s="28"/>
      <c r="AI228" s="28"/>
    </row>
    <row r="229" spans="27:35" ht="44.25">
      <c r="AA229" s="131"/>
      <c r="AH229" s="28"/>
      <c r="AI229" s="28"/>
    </row>
    <row r="230" spans="27:35" ht="44.25">
      <c r="AA230" s="131"/>
      <c r="AH230" s="28"/>
      <c r="AI230" s="28"/>
    </row>
    <row r="231" spans="27:35" ht="44.25">
      <c r="AA231" s="131"/>
      <c r="AH231" s="28"/>
      <c r="AI231" s="28"/>
    </row>
    <row r="232" spans="27:35" ht="44.25">
      <c r="AA232" s="131"/>
      <c r="AH232" s="28"/>
      <c r="AI232" s="28"/>
    </row>
    <row r="233" spans="27:35" ht="44.25">
      <c r="AA233" s="131"/>
      <c r="AH233" s="28"/>
      <c r="AI233" s="28"/>
    </row>
    <row r="234" spans="27:35" ht="44.25">
      <c r="AA234" s="131"/>
      <c r="AH234" s="28"/>
      <c r="AI234" s="28"/>
    </row>
    <row r="235" spans="27:35" ht="44.25">
      <c r="AA235" s="131"/>
      <c r="AH235" s="28"/>
      <c r="AI235" s="28"/>
    </row>
    <row r="236" spans="27:35" ht="44.25">
      <c r="AA236" s="131"/>
      <c r="AH236" s="28"/>
      <c r="AI236" s="28"/>
    </row>
    <row r="237" spans="27:35" ht="44.25">
      <c r="AA237" s="131"/>
      <c r="AH237" s="28"/>
      <c r="AI237" s="28"/>
    </row>
    <row r="238" spans="27:35" ht="44.25">
      <c r="AA238" s="131"/>
      <c r="AH238" s="28"/>
      <c r="AI238" s="28"/>
    </row>
    <row r="239" spans="27:35" ht="44.25">
      <c r="AA239" s="131"/>
      <c r="AH239" s="28"/>
      <c r="AI239" s="28"/>
    </row>
    <row r="240" spans="27:35" ht="44.25">
      <c r="AA240" s="131"/>
      <c r="AH240" s="28"/>
      <c r="AI240" s="28"/>
    </row>
    <row r="241" spans="27:35" ht="44.25">
      <c r="AA241" s="131"/>
      <c r="AH241" s="28"/>
      <c r="AI241" s="28"/>
    </row>
    <row r="242" spans="27:35" ht="44.25">
      <c r="AA242" s="131"/>
      <c r="AH242" s="28"/>
      <c r="AI242" s="28"/>
    </row>
    <row r="243" spans="27:35" ht="44.25">
      <c r="AA243" s="131"/>
      <c r="AH243" s="28"/>
      <c r="AI243" s="28"/>
    </row>
    <row r="244" spans="27:35" ht="44.25">
      <c r="AA244" s="131"/>
      <c r="AH244" s="28"/>
      <c r="AI244" s="28"/>
    </row>
    <row r="245" spans="27:35" ht="44.25">
      <c r="AA245" s="131"/>
      <c r="AH245" s="28"/>
      <c r="AI245" s="28"/>
    </row>
    <row r="246" spans="27:35" ht="44.25">
      <c r="AA246" s="131"/>
      <c r="AH246" s="28"/>
      <c r="AI246" s="28"/>
    </row>
    <row r="247" spans="27:35" ht="44.25">
      <c r="AA247" s="131"/>
      <c r="AH247" s="28"/>
      <c r="AI247" s="28"/>
    </row>
    <row r="248" spans="27:35" ht="44.25">
      <c r="AA248" s="131"/>
      <c r="AH248" s="28"/>
      <c r="AI248" s="28"/>
    </row>
    <row r="249" spans="27:35" ht="44.25">
      <c r="AA249" s="131"/>
      <c r="AH249" s="28"/>
      <c r="AI249" s="28"/>
    </row>
    <row r="250" spans="27:35" ht="44.25">
      <c r="AA250" s="131"/>
      <c r="AH250" s="28"/>
      <c r="AI250" s="28"/>
    </row>
    <row r="251" spans="27:35" ht="44.25">
      <c r="AA251" s="131"/>
      <c r="AH251" s="28"/>
      <c r="AI251" s="28"/>
    </row>
    <row r="252" spans="27:35" ht="44.25">
      <c r="AA252" s="131"/>
      <c r="AH252" s="28"/>
      <c r="AI252" s="28"/>
    </row>
    <row r="253" spans="27:35" ht="44.25">
      <c r="AA253" s="131"/>
      <c r="AH253" s="28"/>
      <c r="AI253" s="28"/>
    </row>
    <row r="254" spans="27:35" ht="44.25">
      <c r="AA254" s="131"/>
      <c r="AH254" s="28"/>
      <c r="AI254" s="28"/>
    </row>
    <row r="255" spans="27:35" ht="44.25">
      <c r="AA255" s="131"/>
      <c r="AH255" s="28"/>
      <c r="AI255" s="28"/>
    </row>
    <row r="256" spans="27:35" ht="44.25">
      <c r="AA256" s="131"/>
      <c r="AH256" s="28"/>
      <c r="AI256" s="28"/>
    </row>
    <row r="257" spans="27:35" ht="44.25">
      <c r="AA257" s="131"/>
      <c r="AH257" s="28"/>
      <c r="AI257" s="28"/>
    </row>
    <row r="258" spans="27:35" ht="44.25">
      <c r="AA258" s="131"/>
      <c r="AH258" s="28"/>
      <c r="AI258" s="28"/>
    </row>
    <row r="259" spans="27:35" ht="44.25">
      <c r="AA259" s="131"/>
      <c r="AH259" s="28"/>
      <c r="AI259" s="28"/>
    </row>
    <row r="260" spans="27:35" ht="44.25">
      <c r="AA260" s="131"/>
      <c r="AH260" s="28"/>
      <c r="AI260" s="28"/>
    </row>
    <row r="261" spans="27:35" ht="44.25">
      <c r="AA261" s="131"/>
      <c r="AH261" s="28"/>
      <c r="AI261" s="28"/>
    </row>
    <row r="262" spans="27:35" ht="44.25">
      <c r="AA262" s="131"/>
      <c r="AH262" s="28"/>
      <c r="AI262" s="28"/>
    </row>
    <row r="263" spans="27:35" ht="44.25">
      <c r="AA263" s="131"/>
      <c r="AH263" s="28"/>
      <c r="AI263" s="28"/>
    </row>
    <row r="264" spans="27:35" ht="44.25">
      <c r="AA264" s="131"/>
      <c r="AH264" s="28"/>
      <c r="AI264" s="28"/>
    </row>
    <row r="265" spans="27:35" ht="44.25">
      <c r="AA265" s="131"/>
      <c r="AH265" s="28"/>
      <c r="AI265" s="28"/>
    </row>
    <row r="266" spans="27:35" ht="44.25">
      <c r="AA266" s="131"/>
      <c r="AH266" s="28"/>
      <c r="AI266" s="28"/>
    </row>
    <row r="267" spans="27:35" ht="44.25">
      <c r="AA267" s="131"/>
      <c r="AH267" s="28"/>
      <c r="AI267" s="28"/>
    </row>
    <row r="268" spans="27:35" ht="44.25">
      <c r="AA268" s="131"/>
      <c r="AH268" s="28"/>
      <c r="AI268" s="28"/>
    </row>
    <row r="269" spans="27:35" ht="44.25">
      <c r="AA269" s="131"/>
      <c r="AH269" s="28"/>
      <c r="AI269" s="28"/>
    </row>
    <row r="270" spans="27:35" ht="44.25">
      <c r="AA270" s="131"/>
      <c r="AH270" s="28"/>
      <c r="AI270" s="28"/>
    </row>
    <row r="271" spans="27:35" ht="44.25">
      <c r="AA271" s="131"/>
      <c r="AH271" s="28"/>
      <c r="AI271" s="28"/>
    </row>
    <row r="272" spans="27:35" ht="44.25">
      <c r="AA272" s="131"/>
      <c r="AH272" s="28"/>
      <c r="AI272" s="28"/>
    </row>
    <row r="273" spans="27:35" ht="44.25">
      <c r="AA273" s="131"/>
      <c r="AH273" s="28"/>
      <c r="AI273" s="28"/>
    </row>
    <row r="274" spans="27:35" ht="44.25">
      <c r="AA274" s="131"/>
      <c r="AH274" s="28"/>
      <c r="AI274" s="28"/>
    </row>
    <row r="275" spans="27:35" ht="44.25">
      <c r="AA275" s="131"/>
      <c r="AH275" s="28"/>
      <c r="AI275" s="28"/>
    </row>
    <row r="276" spans="27:35" ht="44.25">
      <c r="AA276" s="131"/>
      <c r="AH276" s="28"/>
      <c r="AI276" s="28"/>
    </row>
    <row r="277" spans="27:35" ht="44.25">
      <c r="AA277" s="131"/>
      <c r="AH277" s="28"/>
      <c r="AI277" s="28"/>
    </row>
    <row r="278" spans="27:35" ht="44.25">
      <c r="AA278" s="131"/>
      <c r="AH278" s="28"/>
      <c r="AI278" s="28"/>
    </row>
    <row r="279" spans="27:35" ht="44.25">
      <c r="AA279" s="131"/>
      <c r="AH279" s="28"/>
      <c r="AI279" s="28"/>
    </row>
    <row r="280" spans="27:35" ht="44.25">
      <c r="AA280" s="131"/>
      <c r="AH280" s="28"/>
      <c r="AI280" s="28"/>
    </row>
    <row r="281" spans="27:35" ht="44.25">
      <c r="AA281" s="131"/>
      <c r="AH281" s="28"/>
      <c r="AI281" s="28"/>
    </row>
    <row r="282" spans="27:35" ht="44.25">
      <c r="AA282" s="131"/>
      <c r="AH282" s="28"/>
      <c r="AI282" s="28"/>
    </row>
    <row r="283" spans="27:35" ht="44.25">
      <c r="AA283" s="131"/>
      <c r="AH283" s="28"/>
      <c r="AI283" s="28"/>
    </row>
    <row r="284" spans="27:35" ht="44.25">
      <c r="AA284" s="131"/>
      <c r="AH284" s="28"/>
      <c r="AI284" s="28"/>
    </row>
    <row r="285" spans="27:35" ht="44.25">
      <c r="AA285" s="131"/>
      <c r="AH285" s="28"/>
      <c r="AI285" s="28"/>
    </row>
    <row r="286" spans="27:35" ht="44.25">
      <c r="AA286" s="131"/>
      <c r="AH286" s="28"/>
      <c r="AI286" s="28"/>
    </row>
    <row r="287" spans="27:35" ht="44.25">
      <c r="AA287" s="131"/>
      <c r="AH287" s="28"/>
      <c r="AI287" s="28"/>
    </row>
    <row r="288" spans="27:35" ht="44.25">
      <c r="AA288" s="131"/>
      <c r="AH288" s="28"/>
      <c r="AI288" s="28"/>
    </row>
    <row r="289" spans="27:35" ht="44.25">
      <c r="AA289" s="131"/>
      <c r="AH289" s="28"/>
      <c r="AI289" s="28"/>
    </row>
    <row r="290" spans="27:35" ht="44.25">
      <c r="AA290" s="131"/>
      <c r="AH290" s="28"/>
      <c r="AI290" s="28"/>
    </row>
    <row r="291" spans="27:35" ht="44.25">
      <c r="AA291" s="131"/>
      <c r="AH291" s="28"/>
      <c r="AI291" s="28"/>
    </row>
    <row r="292" spans="27:35" ht="44.25">
      <c r="AA292" s="131"/>
      <c r="AH292" s="28"/>
      <c r="AI292" s="28"/>
    </row>
    <row r="293" spans="27:35" ht="44.25">
      <c r="AA293" s="131"/>
      <c r="AH293" s="28"/>
      <c r="AI293" s="28"/>
    </row>
    <row r="294" spans="27:35" ht="44.25">
      <c r="AA294" s="131"/>
      <c r="AH294" s="28"/>
      <c r="AI294" s="28"/>
    </row>
    <row r="295" spans="27:35" ht="44.25">
      <c r="AA295" s="131"/>
      <c r="AH295" s="28"/>
      <c r="AI295" s="28"/>
    </row>
    <row r="296" spans="27:35" ht="44.25">
      <c r="AA296" s="131"/>
      <c r="AH296" s="28"/>
      <c r="AI296" s="28"/>
    </row>
    <row r="297" spans="27:35" ht="44.25">
      <c r="AA297" s="131"/>
      <c r="AH297" s="28"/>
      <c r="AI297" s="28"/>
    </row>
    <row r="298" spans="27:35" ht="44.25">
      <c r="AA298" s="131"/>
      <c r="AH298" s="28"/>
      <c r="AI298" s="28"/>
    </row>
    <row r="299" spans="27:35" ht="44.25">
      <c r="AA299" s="131"/>
      <c r="AH299" s="28"/>
      <c r="AI299" s="28"/>
    </row>
    <row r="300" spans="27:35" ht="44.25">
      <c r="AA300" s="131"/>
      <c r="AH300" s="28"/>
      <c r="AI300" s="28"/>
    </row>
    <row r="301" spans="27:35" ht="44.25">
      <c r="AA301" s="131"/>
      <c r="AH301" s="28"/>
      <c r="AI301" s="28"/>
    </row>
    <row r="302" spans="27:35" ht="44.25">
      <c r="AA302" s="131"/>
      <c r="AH302" s="28"/>
      <c r="AI302" s="28"/>
    </row>
    <row r="303" spans="27:35" ht="44.25">
      <c r="AA303" s="131"/>
      <c r="AH303" s="28"/>
      <c r="AI303" s="28"/>
    </row>
    <row r="304" spans="27:35" ht="44.25">
      <c r="AA304" s="131"/>
      <c r="AH304" s="28"/>
      <c r="AI304" s="28"/>
    </row>
    <row r="305" spans="27:35" ht="44.25">
      <c r="AA305" s="131"/>
      <c r="AH305" s="28"/>
      <c r="AI305" s="28"/>
    </row>
    <row r="306" spans="27:35" ht="44.25">
      <c r="AA306" s="131"/>
      <c r="AH306" s="28"/>
      <c r="AI306" s="28"/>
    </row>
    <row r="307" spans="27:35" ht="44.25">
      <c r="AA307" s="131"/>
      <c r="AH307" s="28"/>
      <c r="AI307" s="28"/>
    </row>
    <row r="308" spans="27:35" ht="44.25">
      <c r="AA308" s="131"/>
      <c r="AH308" s="28"/>
      <c r="AI308" s="28"/>
    </row>
    <row r="309" spans="27:35" ht="44.25">
      <c r="AA309" s="131"/>
      <c r="AH309" s="28"/>
      <c r="AI309" s="28"/>
    </row>
    <row r="310" spans="27:35" ht="44.25">
      <c r="AA310" s="131"/>
      <c r="AH310" s="28"/>
      <c r="AI310" s="28"/>
    </row>
    <row r="311" spans="27:35" ht="44.25">
      <c r="AA311" s="131"/>
      <c r="AH311" s="28"/>
      <c r="AI311" s="28"/>
    </row>
    <row r="312" spans="27:35" ht="44.25">
      <c r="AA312" s="131"/>
      <c r="AH312" s="28"/>
      <c r="AI312" s="28"/>
    </row>
    <row r="313" spans="27:35" ht="44.25">
      <c r="AA313" s="131"/>
      <c r="AH313" s="28"/>
      <c r="AI313" s="28"/>
    </row>
    <row r="314" spans="27:35" ht="44.25">
      <c r="AA314" s="131"/>
      <c r="AH314" s="28"/>
      <c r="AI314" s="28"/>
    </row>
    <row r="315" spans="27:35" ht="44.25">
      <c r="AA315" s="131"/>
      <c r="AH315" s="28"/>
      <c r="AI315" s="28"/>
    </row>
    <row r="316" spans="27:35" ht="44.25">
      <c r="AA316" s="131"/>
      <c r="AH316" s="28"/>
      <c r="AI316" s="28"/>
    </row>
    <row r="317" spans="27:35" ht="44.25">
      <c r="AA317" s="131"/>
      <c r="AH317" s="28"/>
      <c r="AI317" s="28"/>
    </row>
    <row r="318" spans="27:35" ht="44.25">
      <c r="AA318" s="131"/>
      <c r="AH318" s="28"/>
      <c r="AI318" s="28"/>
    </row>
    <row r="319" spans="27:35" ht="44.25">
      <c r="AA319" s="131"/>
      <c r="AH319" s="28"/>
      <c r="AI319" s="28"/>
    </row>
    <row r="320" spans="27:35" ht="44.25">
      <c r="AA320" s="131"/>
      <c r="AH320" s="28"/>
      <c r="AI320" s="28"/>
    </row>
    <row r="321" spans="27:35" ht="44.25">
      <c r="AA321" s="131"/>
      <c r="AH321" s="28"/>
      <c r="AI321" s="28"/>
    </row>
    <row r="322" spans="27:35" ht="44.25">
      <c r="AA322" s="131"/>
      <c r="AH322" s="28"/>
      <c r="AI322" s="28"/>
    </row>
    <row r="323" spans="27:35" ht="44.25">
      <c r="AA323" s="131"/>
      <c r="AH323" s="28"/>
      <c r="AI323" s="28"/>
    </row>
    <row r="324" spans="27:35" ht="44.25">
      <c r="AA324" s="131"/>
      <c r="AH324" s="28"/>
      <c r="AI324" s="28"/>
    </row>
    <row r="325" spans="27:35" ht="44.25">
      <c r="AA325" s="131"/>
      <c r="AH325" s="28"/>
      <c r="AI325" s="28"/>
    </row>
    <row r="326" spans="27:35" ht="44.25">
      <c r="AA326" s="131"/>
      <c r="AH326" s="28"/>
      <c r="AI326" s="28"/>
    </row>
    <row r="327" spans="27:35" ht="44.25">
      <c r="AA327" s="131"/>
      <c r="AH327" s="28"/>
      <c r="AI327" s="28"/>
    </row>
    <row r="328" spans="27:35" ht="44.25">
      <c r="AA328" s="131"/>
      <c r="AH328" s="28"/>
      <c r="AI328" s="28"/>
    </row>
    <row r="329" spans="27:35" ht="44.25">
      <c r="AA329" s="131"/>
      <c r="AH329" s="28"/>
      <c r="AI329" s="28"/>
    </row>
    <row r="330" spans="27:35" ht="44.25">
      <c r="AA330" s="131"/>
      <c r="AH330" s="28"/>
      <c r="AI330" s="28"/>
    </row>
    <row r="331" spans="27:35" ht="44.25">
      <c r="AA331" s="131"/>
      <c r="AH331" s="28"/>
      <c r="AI331" s="28"/>
    </row>
    <row r="332" spans="27:35" ht="44.25">
      <c r="AA332" s="131"/>
      <c r="AH332" s="28"/>
      <c r="AI332" s="28"/>
    </row>
    <row r="333" spans="27:35" ht="44.25">
      <c r="AA333" s="131"/>
      <c r="AH333" s="28"/>
      <c r="AI333" s="28"/>
    </row>
    <row r="334" spans="27:35" ht="44.25">
      <c r="AA334" s="131"/>
      <c r="AH334" s="28"/>
      <c r="AI334" s="28"/>
    </row>
    <row r="335" spans="27:35" ht="44.25">
      <c r="AA335" s="131"/>
      <c r="AH335" s="28"/>
      <c r="AI335" s="28"/>
    </row>
    <row r="336" spans="27:35" ht="44.25">
      <c r="AA336" s="131"/>
      <c r="AH336" s="28"/>
      <c r="AI336" s="28"/>
    </row>
    <row r="337" spans="27:35" ht="44.25">
      <c r="AA337" s="131"/>
      <c r="AH337" s="28"/>
      <c r="AI337" s="28"/>
    </row>
    <row r="338" spans="27:35" ht="44.25">
      <c r="AA338" s="131"/>
      <c r="AH338" s="28"/>
      <c r="AI338" s="28"/>
    </row>
    <row r="339" spans="27:35" ht="44.25">
      <c r="AA339" s="131"/>
      <c r="AH339" s="28"/>
      <c r="AI339" s="28"/>
    </row>
    <row r="340" spans="27:35" ht="44.25">
      <c r="AA340" s="131"/>
      <c r="AH340" s="28"/>
      <c r="AI340" s="28"/>
    </row>
    <row r="341" spans="27:35" ht="44.25">
      <c r="AA341" s="131"/>
      <c r="AH341" s="28"/>
      <c r="AI341" s="28"/>
    </row>
    <row r="342" spans="27:35" ht="44.25">
      <c r="AA342" s="131"/>
      <c r="AH342" s="28"/>
      <c r="AI342" s="28"/>
    </row>
    <row r="343" spans="27:35" ht="44.25">
      <c r="AA343" s="131"/>
      <c r="AH343" s="28"/>
      <c r="AI343" s="28"/>
    </row>
    <row r="344" spans="27:35" ht="44.25">
      <c r="AA344" s="131"/>
      <c r="AH344" s="28"/>
      <c r="AI344" s="28"/>
    </row>
    <row r="345" spans="27:35" ht="44.25">
      <c r="AA345" s="131"/>
      <c r="AH345" s="28"/>
      <c r="AI345" s="28"/>
    </row>
    <row r="346" spans="27:35" ht="44.25">
      <c r="AA346" s="131"/>
      <c r="AH346" s="28"/>
      <c r="AI346" s="28"/>
    </row>
    <row r="347" spans="27:35" ht="44.25">
      <c r="AA347" s="131"/>
      <c r="AH347" s="28"/>
      <c r="AI347" s="28"/>
    </row>
    <row r="348" spans="27:35" ht="44.25">
      <c r="AA348" s="131"/>
      <c r="AH348" s="28"/>
      <c r="AI348" s="28"/>
    </row>
    <row r="349" spans="27:35" ht="44.25">
      <c r="AA349" s="131"/>
      <c r="AH349" s="28"/>
      <c r="AI349" s="28"/>
    </row>
    <row r="350" spans="27:35" ht="44.25">
      <c r="AA350" s="131"/>
      <c r="AH350" s="28"/>
      <c r="AI350" s="28"/>
    </row>
    <row r="351" spans="27:35" ht="44.25">
      <c r="AA351" s="131"/>
      <c r="AH351" s="28"/>
      <c r="AI351" s="28"/>
    </row>
    <row r="352" spans="27:35" ht="44.25">
      <c r="AA352" s="131"/>
      <c r="AH352" s="28"/>
      <c r="AI352" s="28"/>
    </row>
    <row r="353" spans="27:35" ht="44.25">
      <c r="AA353" s="131"/>
      <c r="AH353" s="28"/>
      <c r="AI353" s="28"/>
    </row>
    <row r="354" spans="27:35" ht="44.25">
      <c r="AA354" s="131"/>
      <c r="AH354" s="28"/>
      <c r="AI354" s="28"/>
    </row>
    <row r="355" spans="27:35" ht="44.25">
      <c r="AA355" s="131"/>
      <c r="AH355" s="28"/>
      <c r="AI355" s="28"/>
    </row>
    <row r="356" spans="27:35" ht="44.25">
      <c r="AA356" s="131"/>
      <c r="AH356" s="28"/>
      <c r="AI356" s="28"/>
    </row>
    <row r="357" spans="27:35" ht="44.25">
      <c r="AA357" s="131"/>
      <c r="AH357" s="28"/>
      <c r="AI357" s="28"/>
    </row>
    <row r="358" spans="27:35" ht="44.25">
      <c r="AA358" s="131"/>
      <c r="AH358" s="28"/>
      <c r="AI358" s="28"/>
    </row>
    <row r="359" spans="27:35" ht="44.25">
      <c r="AA359" s="131"/>
      <c r="AH359" s="28"/>
      <c r="AI359" s="28"/>
    </row>
    <row r="360" spans="27:35" ht="44.25">
      <c r="AA360" s="131"/>
      <c r="AH360" s="28"/>
      <c r="AI360" s="28"/>
    </row>
    <row r="361" spans="27:35" ht="44.25">
      <c r="AA361" s="131"/>
      <c r="AH361" s="28"/>
      <c r="AI361" s="28"/>
    </row>
    <row r="362" spans="27:35" ht="44.25">
      <c r="AA362" s="131"/>
      <c r="AH362" s="28"/>
      <c r="AI362" s="28"/>
    </row>
    <row r="363" spans="27:35" ht="44.25">
      <c r="AA363" s="131"/>
      <c r="AH363" s="28"/>
      <c r="AI363" s="28"/>
    </row>
    <row r="364" spans="27:35" ht="44.25">
      <c r="AA364" s="131"/>
      <c r="AH364" s="28"/>
      <c r="AI364" s="28"/>
    </row>
    <row r="365" spans="27:35" ht="44.25">
      <c r="AA365" s="131"/>
      <c r="AH365" s="28"/>
      <c r="AI365" s="28"/>
    </row>
    <row r="366" spans="27:35" ht="44.25">
      <c r="AA366" s="131"/>
      <c r="AH366" s="28"/>
      <c r="AI366" s="28"/>
    </row>
    <row r="367" spans="27:35" ht="44.25">
      <c r="AA367" s="131"/>
      <c r="AH367" s="28"/>
      <c r="AI367" s="28"/>
    </row>
    <row r="368" spans="27:35" ht="44.25">
      <c r="AA368" s="131"/>
      <c r="AH368" s="28"/>
      <c r="AI368" s="28"/>
    </row>
    <row r="369" spans="27:35" ht="44.25">
      <c r="AA369" s="131"/>
      <c r="AH369" s="28"/>
      <c r="AI369" s="28"/>
    </row>
    <row r="370" spans="27:35" ht="44.25">
      <c r="AA370" s="131"/>
      <c r="AH370" s="28"/>
      <c r="AI370" s="28"/>
    </row>
    <row r="371" spans="27:35" ht="44.25">
      <c r="AA371" s="131"/>
      <c r="AH371" s="28"/>
      <c r="AI371" s="28"/>
    </row>
    <row r="372" spans="27:35" ht="44.25">
      <c r="AA372" s="131"/>
      <c r="AH372" s="28"/>
      <c r="AI372" s="28"/>
    </row>
    <row r="373" spans="27:35" ht="44.25">
      <c r="AA373" s="131"/>
      <c r="AH373" s="28"/>
      <c r="AI373" s="28"/>
    </row>
    <row r="374" spans="27:35" ht="44.25">
      <c r="AA374" s="131"/>
      <c r="AH374" s="28"/>
      <c r="AI374" s="28"/>
    </row>
    <row r="375" spans="27:35" ht="44.25">
      <c r="AA375" s="131"/>
      <c r="AH375" s="28"/>
      <c r="AI375" s="28"/>
    </row>
    <row r="376" spans="27:35" ht="44.25">
      <c r="AA376" s="131"/>
      <c r="AH376" s="28"/>
      <c r="AI376" s="28"/>
    </row>
    <row r="377" spans="27:35" ht="44.25">
      <c r="AA377" s="131"/>
      <c r="AH377" s="28"/>
      <c r="AI377" s="28"/>
    </row>
    <row r="378" spans="27:35" ht="44.25">
      <c r="AA378" s="131"/>
      <c r="AH378" s="28"/>
      <c r="AI378" s="28"/>
    </row>
    <row r="379" spans="27:35" ht="44.25">
      <c r="AA379" s="131"/>
      <c r="AH379" s="28"/>
      <c r="AI379" s="28"/>
    </row>
    <row r="380" spans="27:35" ht="44.25">
      <c r="AA380" s="131"/>
      <c r="AH380" s="28"/>
      <c r="AI380" s="28"/>
    </row>
    <row r="381" spans="27:35" ht="44.25">
      <c r="AA381" s="131"/>
      <c r="AH381" s="28"/>
      <c r="AI381" s="28"/>
    </row>
    <row r="382" spans="27:35" ht="44.25">
      <c r="AA382" s="131"/>
      <c r="AH382" s="28"/>
      <c r="AI382" s="28"/>
    </row>
    <row r="383" spans="27:35" ht="44.25">
      <c r="AA383" s="131"/>
      <c r="AH383" s="28"/>
      <c r="AI383" s="28"/>
    </row>
    <row r="384" spans="27:35" ht="44.25">
      <c r="AA384" s="131"/>
      <c r="AH384" s="28"/>
      <c r="AI384" s="28"/>
    </row>
    <row r="385" spans="27:35" ht="44.25">
      <c r="AA385" s="131"/>
      <c r="AH385" s="28"/>
      <c r="AI385" s="28"/>
    </row>
    <row r="386" spans="27:35" ht="44.25">
      <c r="AA386" s="131"/>
      <c r="AH386" s="28"/>
      <c r="AI386" s="28"/>
    </row>
    <row r="387" spans="27:35" ht="44.25">
      <c r="AA387" s="131"/>
      <c r="AH387" s="28"/>
      <c r="AI387" s="28"/>
    </row>
    <row r="388" spans="27:35" ht="44.25">
      <c r="AA388" s="131"/>
      <c r="AH388" s="28"/>
      <c r="AI388" s="28"/>
    </row>
    <row r="389" spans="27:35" ht="44.25">
      <c r="AA389" s="131"/>
      <c r="AH389" s="28"/>
      <c r="AI389" s="28"/>
    </row>
    <row r="390" spans="27:35" ht="44.25">
      <c r="AA390" s="131"/>
      <c r="AH390" s="28"/>
      <c r="AI390" s="28"/>
    </row>
    <row r="391" spans="27:35" ht="44.25">
      <c r="AA391" s="131"/>
      <c r="AH391" s="28"/>
      <c r="AI391" s="28"/>
    </row>
    <row r="392" spans="27:35" ht="44.25">
      <c r="AA392" s="131"/>
      <c r="AH392" s="28"/>
      <c r="AI392" s="28"/>
    </row>
    <row r="393" spans="27:35" ht="44.25">
      <c r="AA393" s="131"/>
      <c r="AH393" s="28"/>
      <c r="AI393" s="28"/>
    </row>
    <row r="394" spans="27:35" ht="44.25">
      <c r="AA394" s="131"/>
      <c r="AH394" s="28"/>
      <c r="AI394" s="28"/>
    </row>
    <row r="395" spans="27:35" ht="44.25">
      <c r="AA395" s="131"/>
      <c r="AH395" s="28"/>
      <c r="AI395" s="28"/>
    </row>
    <row r="396" spans="27:35" ht="44.25">
      <c r="AA396" s="131"/>
      <c r="AH396" s="28"/>
      <c r="AI396" s="28"/>
    </row>
    <row r="397" spans="27:35" ht="44.25">
      <c r="AA397" s="131"/>
      <c r="AH397" s="28"/>
      <c r="AI397" s="28"/>
    </row>
    <row r="398" spans="27:35" ht="44.25">
      <c r="AA398" s="131"/>
      <c r="AH398" s="28"/>
      <c r="AI398" s="28"/>
    </row>
    <row r="399" spans="27:35" ht="44.25">
      <c r="AA399" s="131"/>
      <c r="AH399" s="28"/>
      <c r="AI399" s="28"/>
    </row>
    <row r="400" spans="27:35" ht="44.25">
      <c r="AA400" s="131"/>
      <c r="AH400" s="28"/>
      <c r="AI400" s="28"/>
    </row>
    <row r="401" spans="27:35" ht="44.25">
      <c r="AA401" s="131"/>
      <c r="AH401" s="28"/>
      <c r="AI401" s="28"/>
    </row>
    <row r="402" spans="27:35" ht="44.25">
      <c r="AA402" s="131"/>
      <c r="AH402" s="28"/>
      <c r="AI402" s="28"/>
    </row>
    <row r="403" spans="27:35" ht="44.25">
      <c r="AA403" s="131"/>
      <c r="AH403" s="28"/>
      <c r="AI403" s="28"/>
    </row>
    <row r="404" spans="27:35" ht="44.25">
      <c r="AA404" s="131"/>
      <c r="AH404" s="28"/>
      <c r="AI404" s="28"/>
    </row>
    <row r="405" spans="27:35" ht="44.25">
      <c r="AA405" s="131"/>
      <c r="AH405" s="28"/>
      <c r="AI405" s="28"/>
    </row>
    <row r="406" spans="27:35" ht="44.25">
      <c r="AA406" s="131"/>
      <c r="AH406" s="28"/>
      <c r="AI406" s="28"/>
    </row>
    <row r="407" spans="27:35" ht="44.25">
      <c r="AA407" s="131"/>
      <c r="AH407" s="28"/>
      <c r="AI407" s="28"/>
    </row>
    <row r="408" spans="27:35" ht="44.25">
      <c r="AA408" s="131"/>
      <c r="AH408" s="28"/>
      <c r="AI408" s="28"/>
    </row>
    <row r="409" spans="27:35" ht="44.25">
      <c r="AA409" s="131"/>
      <c r="AH409" s="28"/>
      <c r="AI409" s="28"/>
    </row>
    <row r="410" spans="27:35" ht="44.25">
      <c r="AA410" s="131"/>
      <c r="AH410" s="28"/>
      <c r="AI410" s="28"/>
    </row>
    <row r="411" spans="27:35" ht="44.25">
      <c r="AA411" s="131"/>
      <c r="AH411" s="28"/>
      <c r="AI411" s="28"/>
    </row>
    <row r="412" spans="27:35" ht="44.25">
      <c r="AA412" s="131"/>
      <c r="AH412" s="28"/>
      <c r="AI412" s="28"/>
    </row>
    <row r="413" spans="27:35" ht="44.25">
      <c r="AA413" s="131"/>
      <c r="AH413" s="28"/>
      <c r="AI413" s="28"/>
    </row>
    <row r="414" spans="27:35" ht="44.25">
      <c r="AA414" s="131"/>
      <c r="AH414" s="28"/>
      <c r="AI414" s="28"/>
    </row>
    <row r="415" spans="27:35" ht="44.25">
      <c r="AA415" s="131"/>
      <c r="AH415" s="28"/>
      <c r="AI415" s="28"/>
    </row>
    <row r="416" spans="27:35" ht="44.25">
      <c r="AA416" s="131"/>
      <c r="AH416" s="28"/>
      <c r="AI416" s="28"/>
    </row>
    <row r="417" spans="27:35" ht="44.25">
      <c r="AA417" s="131"/>
      <c r="AH417" s="28"/>
      <c r="AI417" s="28"/>
    </row>
    <row r="418" spans="27:35" ht="44.25">
      <c r="AA418" s="131"/>
      <c r="AH418" s="28"/>
      <c r="AI418" s="28"/>
    </row>
    <row r="419" spans="27:35" ht="44.25">
      <c r="AA419" s="131"/>
      <c r="AH419" s="28"/>
      <c r="AI419" s="28"/>
    </row>
    <row r="420" spans="27:35" ht="44.25">
      <c r="AA420" s="131"/>
      <c r="AH420" s="28"/>
      <c r="AI420" s="28"/>
    </row>
    <row r="421" spans="27:35" ht="44.25">
      <c r="AA421" s="131"/>
      <c r="AH421" s="28"/>
      <c r="AI421" s="28"/>
    </row>
    <row r="422" spans="27:35" ht="44.25">
      <c r="AA422" s="131"/>
      <c r="AH422" s="28"/>
      <c r="AI422" s="28"/>
    </row>
    <row r="423" spans="27:35" ht="44.25">
      <c r="AA423" s="131"/>
      <c r="AH423" s="28"/>
      <c r="AI423" s="28"/>
    </row>
    <row r="424" spans="27:35" ht="44.25">
      <c r="AA424" s="131"/>
      <c r="AH424" s="28"/>
      <c r="AI424" s="28"/>
    </row>
    <row r="425" spans="27:35" ht="44.25">
      <c r="AA425" s="131"/>
      <c r="AH425" s="28"/>
      <c r="AI425" s="28"/>
    </row>
    <row r="426" spans="27:35" ht="44.25">
      <c r="AA426" s="131"/>
      <c r="AH426" s="28"/>
      <c r="AI426" s="28"/>
    </row>
    <row r="427" spans="27:35" ht="44.25">
      <c r="AA427" s="131"/>
      <c r="AH427" s="28"/>
      <c r="AI427" s="28"/>
    </row>
    <row r="428" spans="27:35" ht="44.25">
      <c r="AA428" s="131"/>
      <c r="AH428" s="28"/>
      <c r="AI428" s="28"/>
    </row>
    <row r="429" spans="27:35" ht="44.25">
      <c r="AA429" s="131"/>
      <c r="AH429" s="28"/>
      <c r="AI429" s="28"/>
    </row>
    <row r="430" spans="27:35" ht="44.25">
      <c r="AA430" s="131"/>
      <c r="AH430" s="28"/>
      <c r="AI430" s="28"/>
    </row>
    <row r="431" spans="27:35" ht="44.25">
      <c r="AA431" s="131"/>
      <c r="AH431" s="28"/>
      <c r="AI431" s="28"/>
    </row>
    <row r="432" spans="27:35" ht="44.25">
      <c r="AA432" s="131"/>
      <c r="AH432" s="28"/>
      <c r="AI432" s="28"/>
    </row>
    <row r="433" spans="27:35" ht="44.25">
      <c r="AA433" s="131"/>
      <c r="AH433" s="28"/>
      <c r="AI433" s="28"/>
    </row>
    <row r="434" spans="27:35" ht="44.25">
      <c r="AA434" s="131"/>
      <c r="AH434" s="28"/>
      <c r="AI434" s="28"/>
    </row>
    <row r="435" spans="27:35" ht="44.25">
      <c r="AA435" s="131"/>
      <c r="AH435" s="28"/>
      <c r="AI435" s="28"/>
    </row>
    <row r="436" spans="27:35" ht="44.25">
      <c r="AA436" s="131"/>
      <c r="AH436" s="28"/>
      <c r="AI436" s="28"/>
    </row>
    <row r="437" spans="27:35" ht="44.25">
      <c r="AA437" s="131"/>
      <c r="AH437" s="28"/>
      <c r="AI437" s="28"/>
    </row>
    <row r="438" spans="27:35" ht="44.25">
      <c r="AA438" s="131"/>
      <c r="AH438" s="28"/>
      <c r="AI438" s="28"/>
    </row>
    <row r="439" spans="27:35" ht="44.25">
      <c r="AA439" s="131"/>
      <c r="AH439" s="28"/>
      <c r="AI439" s="28"/>
    </row>
    <row r="440" spans="27:35" ht="44.25">
      <c r="AA440" s="131"/>
      <c r="AH440" s="28"/>
      <c r="AI440" s="28"/>
    </row>
    <row r="441" spans="27:35" ht="44.25">
      <c r="AA441" s="131"/>
      <c r="AH441" s="28"/>
      <c r="AI441" s="28"/>
    </row>
    <row r="442" spans="27:35" ht="44.25">
      <c r="AA442" s="131"/>
      <c r="AH442" s="28"/>
      <c r="AI442" s="28"/>
    </row>
    <row r="443" spans="27:35" ht="44.25">
      <c r="AA443" s="131"/>
      <c r="AH443" s="28"/>
      <c r="AI443" s="28"/>
    </row>
    <row r="444" spans="27:35" ht="44.25">
      <c r="AA444" s="131"/>
      <c r="AH444" s="28"/>
      <c r="AI444" s="28"/>
    </row>
    <row r="445" spans="27:35" ht="44.25">
      <c r="AA445" s="131"/>
      <c r="AH445" s="28"/>
      <c r="AI445" s="28"/>
    </row>
    <row r="446" spans="27:35" ht="44.25">
      <c r="AA446" s="131"/>
      <c r="AH446" s="28"/>
      <c r="AI446" s="28"/>
    </row>
    <row r="447" spans="27:35" ht="44.25">
      <c r="AA447" s="131"/>
      <c r="AH447" s="28"/>
      <c r="AI447" s="28"/>
    </row>
  </sheetData>
  <sheetProtection/>
  <mergeCells count="8">
    <mergeCell ref="C3:N3"/>
    <mergeCell ref="P1:S1"/>
    <mergeCell ref="U2:W2"/>
    <mergeCell ref="U3:W3"/>
    <mergeCell ref="U1:W1"/>
    <mergeCell ref="B28:Y28"/>
    <mergeCell ref="J5:K5"/>
    <mergeCell ref="J6:K6"/>
  </mergeCells>
  <printOptions horizontalCentered="1" verticalCentered="1"/>
  <pageMargins left="0.15" right="0.23" top="0.15748031496063" bottom="0.14" header="0.15748031496063" footer="0.14"/>
  <pageSetup fitToHeight="1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tfc</dc:creator>
  <cp:keywords/>
  <dc:description/>
  <cp:lastModifiedBy>Miroslav</cp:lastModifiedBy>
  <cp:lastPrinted>2020-07-10T12:03:42Z</cp:lastPrinted>
  <dcterms:created xsi:type="dcterms:W3CDTF">2008-11-19T20:59:51Z</dcterms:created>
  <dcterms:modified xsi:type="dcterms:W3CDTF">2021-02-22T15:51:46Z</dcterms:modified>
  <cp:category/>
  <cp:version/>
  <cp:contentType/>
  <cp:contentStatus/>
</cp:coreProperties>
</file>