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<sst xmlns="http://schemas.openxmlformats.org/spreadsheetml/2006/main" count="49" uniqueCount="49">
  <si>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redovnost pohađanja nastave</t>
  </si>
  <si>
    <t>aktivnost na času</t>
  </si>
  <si>
    <t>maksimalni broj bodova</t>
  </si>
  <si>
    <t>redni broj</t>
  </si>
  <si>
    <t>KONAČNA OCENA</t>
  </si>
  <si>
    <t>P</t>
  </si>
  <si>
    <t>V</t>
  </si>
  <si>
    <t>S</t>
  </si>
  <si>
    <t>K</t>
  </si>
  <si>
    <t>O</t>
  </si>
  <si>
    <t>I</t>
  </si>
  <si>
    <t>rok u kome je ispit položen</t>
  </si>
  <si>
    <t>nisu ispunjene predispitne obaveze</t>
  </si>
  <si>
    <t>Ponovno pohađanje nastave sledeće školske godine</t>
  </si>
  <si>
    <t>Regulacija еlektromotornih pogonа</t>
  </si>
  <si>
    <t>Savić Filip</t>
  </si>
  <si>
    <t>odbrana lab. Vežbi Ideo</t>
  </si>
  <si>
    <t>Panović Bojan</t>
  </si>
  <si>
    <t>Popović Nikola</t>
  </si>
  <si>
    <t>Petrović Marijan</t>
  </si>
  <si>
    <t>Stojković Dušan</t>
  </si>
  <si>
    <t>Radosavljević Nenad</t>
  </si>
  <si>
    <t>Jelić Ivan</t>
  </si>
  <si>
    <t>I kolokvijum</t>
  </si>
  <si>
    <t>II kolokvijum</t>
  </si>
  <si>
    <t>Lab 1</t>
  </si>
  <si>
    <t>Lab 2</t>
  </si>
  <si>
    <t>Domaći 1</t>
  </si>
  <si>
    <t>Domaći 2</t>
  </si>
  <si>
    <t>Ukupno predispitnih obaveza</t>
  </si>
  <si>
    <t>Procenat ispunjenosti predispitnih obaveza</t>
  </si>
  <si>
    <t>USMENI</t>
  </si>
  <si>
    <t>PISMENI</t>
  </si>
  <si>
    <t>UKUPNO</t>
  </si>
  <si>
    <t>Ukupno</t>
  </si>
  <si>
    <t>Svedeno na 50 bodova</t>
  </si>
  <si>
    <t>% pismenog</t>
  </si>
  <si>
    <t>sept/okt</t>
  </si>
  <si>
    <t>april</t>
  </si>
  <si>
    <t>jun/jul</t>
  </si>
  <si>
    <t>jan/feb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</si>
  <si>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                                                  </t>
    </r>
    <r>
      <rPr>
        <b/>
        <sz val="24"/>
        <color indexed="10"/>
        <rFont val="Arial"/>
        <family val="2"/>
      </rPr>
      <t>(60%  bodova predispitnih obaveza)</t>
    </r>
  </si>
  <si>
    <t>konsultativna nastava školske 2012/13</t>
  </si>
  <si>
    <t>Petrović Radovan</t>
  </si>
  <si>
    <t>Korarević Đorđe</t>
  </si>
  <si>
    <t>krajnji rok polaganja: oktobar 2013</t>
  </si>
  <si>
    <t>krajnji rok polaganja:  februar 2014</t>
  </si>
  <si>
    <t>ver 05</t>
  </si>
  <si>
    <t>18. februaR 2014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</si>
</sst>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_);[Red]\([$€-2]\ #,##0.00\)"/>
    <numFmt numFmtId="181" formatCode="0.000%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  <numFmt numFmtId="187" formatCode="0.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000000"/>
    <numFmt numFmtId="194" formatCode="[$-81A]d\.\ mmmm\ yyyy"/>
  </numFmts>
  <fonts count="85">
    <font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36"/>
      <color indexed="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2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6"/>
      <color indexed="8"/>
      <name val="Arial"/>
      <family val="2"/>
    </font>
    <font>
      <b/>
      <sz val="28"/>
      <color indexed="60"/>
      <name val="Arial"/>
      <family val="2"/>
    </font>
    <font>
      <b/>
      <sz val="22"/>
      <color indexed="10"/>
      <name val="Arial"/>
      <family val="2"/>
    </font>
    <font>
      <sz val="28"/>
      <color indexed="8"/>
      <name val="Arial"/>
      <family val="2"/>
    </font>
    <font>
      <b/>
      <sz val="36"/>
      <color indexed="10"/>
      <name val="Arial"/>
      <family val="2"/>
    </font>
    <font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26"/>
      <color theme="1"/>
      <name val="Arial"/>
      <family val="2"/>
    </font>
    <font>
      <b/>
      <sz val="36"/>
      <color theme="1"/>
      <name val="Arial"/>
      <family val="2"/>
    </font>
    <font>
      <b/>
      <sz val="28"/>
      <color rgb="FFC00000"/>
      <name val="Arial"/>
      <family val="2"/>
    </font>
    <font>
      <b/>
      <sz val="22"/>
      <color rgb="FFFF0000"/>
      <name val="Arial"/>
      <family val="2"/>
    </font>
    <font>
      <sz val="28"/>
      <color theme="1"/>
      <name val="Arial"/>
      <family val="2"/>
    </font>
    <font>
      <b/>
      <sz val="36"/>
      <color rgb="FFFF0000"/>
      <name val="Arial"/>
      <family val="2"/>
    </font>
    <font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7" applyNumberFormat="0" applyFill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1" borderId="8" applyNumberFormat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1" fontId="14" fillId="34" borderId="2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0" fillId="16" borderId="21" xfId="0" applyFont="1" applyFill="1" applyBorder="1" applyAlignment="1">
      <alignment/>
    </xf>
    <xf numFmtId="0" fontId="70" fillId="35" borderId="21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9" fontId="0" fillId="36" borderId="21" xfId="0" applyNumberFormat="1" applyFont="1" applyFill="1" applyBorder="1" applyAlignment="1">
      <alignment/>
    </xf>
    <xf numFmtId="1" fontId="0" fillId="10" borderId="21" xfId="0" applyNumberFormat="1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2" fontId="70" fillId="35" borderId="21" xfId="0" applyNumberFormat="1" applyFont="1" applyFill="1" applyBorder="1" applyAlignment="1">
      <alignment horizontal="center"/>
    </xf>
    <xf numFmtId="2" fontId="70" fillId="35" borderId="21" xfId="0" applyNumberFormat="1" applyFont="1" applyFill="1" applyBorder="1" applyAlignment="1">
      <alignment horizontal="center" vertical="center"/>
    </xf>
    <xf numFmtId="9" fontId="70" fillId="35" borderId="21" xfId="0" applyNumberFormat="1" applyFont="1" applyFill="1" applyBorder="1" applyAlignment="1">
      <alignment horizontal="center"/>
    </xf>
    <xf numFmtId="2" fontId="71" fillId="35" borderId="21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72" fillId="35" borderId="0" xfId="0" applyFont="1" applyFill="1" applyBorder="1" applyAlignment="1">
      <alignment/>
    </xf>
    <xf numFmtId="0" fontId="73" fillId="35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2" fontId="74" fillId="35" borderId="21" xfId="0" applyNumberFormat="1" applyFont="1" applyFill="1" applyBorder="1" applyAlignment="1">
      <alignment horizontal="center"/>
    </xf>
    <xf numFmtId="2" fontId="75" fillId="35" borderId="21" xfId="0" applyNumberFormat="1" applyFont="1" applyFill="1" applyBorder="1" applyAlignment="1">
      <alignment horizontal="center" vertical="center"/>
    </xf>
    <xf numFmtId="2" fontId="76" fillId="35" borderId="21" xfId="0" applyNumberFormat="1" applyFont="1" applyFill="1" applyBorder="1" applyAlignment="1">
      <alignment horizontal="center" vertical="center"/>
    </xf>
    <xf numFmtId="2" fontId="77" fillId="35" borderId="21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78" fillId="35" borderId="21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22" fillId="7" borderId="14" xfId="0" applyNumberFormat="1" applyFont="1" applyFill="1" applyBorder="1" applyAlignment="1">
      <alignment horizontal="center" vertical="center" wrapText="1"/>
    </xf>
    <xf numFmtId="1" fontId="79" fillId="35" borderId="2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80" fillId="19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9" fontId="12" fillId="0" borderId="0" xfId="0" applyNumberFormat="1" applyFont="1" applyAlignment="1">
      <alignment horizontal="left" indent="1"/>
    </xf>
    <xf numFmtId="0" fontId="81" fillId="35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0" fillId="37" borderId="0" xfId="0" applyFont="1" applyFill="1" applyAlignment="1">
      <alignment horizontal="center"/>
    </xf>
    <xf numFmtId="0" fontId="82" fillId="35" borderId="26" xfId="0" applyFont="1" applyFill="1" applyBorder="1" applyAlignment="1">
      <alignment horizontal="center"/>
    </xf>
    <xf numFmtId="0" fontId="82" fillId="35" borderId="27" xfId="0" applyFont="1" applyFill="1" applyBorder="1" applyAlignment="1">
      <alignment horizontal="center"/>
    </xf>
    <xf numFmtId="0" fontId="82" fillId="35" borderId="28" xfId="0" applyFont="1" applyFill="1" applyBorder="1" applyAlignment="1">
      <alignment horizontal="center"/>
    </xf>
    <xf numFmtId="0" fontId="81" fillId="35" borderId="26" xfId="0" applyFont="1" applyFill="1" applyBorder="1" applyAlignment="1">
      <alignment horizontal="center" wrapText="1"/>
    </xf>
    <xf numFmtId="0" fontId="81" fillId="35" borderId="27" xfId="0" applyFont="1" applyFill="1" applyBorder="1" applyAlignment="1">
      <alignment horizontal="center" wrapText="1"/>
    </xf>
    <xf numFmtId="0" fontId="81" fillId="35" borderId="28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 wrapText="1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2" fontId="76" fillId="34" borderId="13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9" fontId="3" fillId="34" borderId="18" xfId="56" applyFont="1" applyFill="1" applyBorder="1" applyAlignment="1">
      <alignment horizontal="center" vertical="center"/>
    </xf>
    <xf numFmtId="9" fontId="3" fillId="34" borderId="17" xfId="56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2" fontId="16" fillId="34" borderId="20" xfId="0" applyNumberFormat="1" applyFont="1" applyFill="1" applyBorder="1" applyAlignment="1">
      <alignment horizontal="center" vertical="center"/>
    </xf>
    <xf numFmtId="2" fontId="21" fillId="34" borderId="20" xfId="0" applyNumberFormat="1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/>
    </xf>
    <xf numFmtId="0" fontId="78" fillId="16" borderId="21" xfId="0" applyFont="1" applyFill="1" applyBorder="1" applyAlignment="1">
      <alignment horizontal="left"/>
    </xf>
    <xf numFmtId="2" fontId="70" fillId="16" borderId="21" xfId="0" applyNumberFormat="1" applyFont="1" applyFill="1" applyBorder="1" applyAlignment="1">
      <alignment horizontal="center"/>
    </xf>
    <xf numFmtId="2" fontId="70" fillId="16" borderId="21" xfId="0" applyNumberFormat="1" applyFont="1" applyFill="1" applyBorder="1" applyAlignment="1">
      <alignment horizontal="center" vertical="center"/>
    </xf>
    <xf numFmtId="9" fontId="70" fillId="16" borderId="21" xfId="0" applyNumberFormat="1" applyFont="1" applyFill="1" applyBorder="1" applyAlignment="1">
      <alignment horizontal="center"/>
    </xf>
    <xf numFmtId="2" fontId="76" fillId="16" borderId="21" xfId="0" applyNumberFormat="1" applyFont="1" applyFill="1" applyBorder="1" applyAlignment="1">
      <alignment horizontal="center" vertical="center"/>
    </xf>
    <xf numFmtId="2" fontId="71" fillId="16" borderId="21" xfId="0" applyNumberFormat="1" applyFont="1" applyFill="1" applyBorder="1" applyAlignment="1">
      <alignment horizontal="center"/>
    </xf>
    <xf numFmtId="1" fontId="79" fillId="16" borderId="21" xfId="0" applyNumberFormat="1" applyFont="1" applyFill="1" applyBorder="1" applyAlignment="1">
      <alignment horizontal="center" vertical="center"/>
    </xf>
    <xf numFmtId="2" fontId="75" fillId="16" borderId="21" xfId="0" applyNumberFormat="1" applyFont="1" applyFill="1" applyBorder="1" applyAlignment="1">
      <alignment horizontal="center" vertical="center"/>
    </xf>
    <xf numFmtId="2" fontId="77" fillId="16" borderId="21" xfId="0" applyNumberFormat="1" applyFont="1" applyFill="1" applyBorder="1" applyAlignment="1">
      <alignment horizontal="center" vertical="center"/>
    </xf>
    <xf numFmtId="0" fontId="78" fillId="4" borderId="21" xfId="0" applyFont="1" applyFill="1" applyBorder="1" applyAlignment="1">
      <alignment horizontal="left"/>
    </xf>
    <xf numFmtId="2" fontId="70" fillId="4" borderId="21" xfId="0" applyNumberFormat="1" applyFont="1" applyFill="1" applyBorder="1" applyAlignment="1">
      <alignment horizontal="center"/>
    </xf>
    <xf numFmtId="2" fontId="70" fillId="4" borderId="21" xfId="0" applyNumberFormat="1" applyFont="1" applyFill="1" applyBorder="1" applyAlignment="1">
      <alignment horizontal="center" vertical="center"/>
    </xf>
    <xf numFmtId="9" fontId="70" fillId="4" borderId="21" xfId="0" applyNumberFormat="1" applyFont="1" applyFill="1" applyBorder="1" applyAlignment="1">
      <alignment horizontal="center"/>
    </xf>
    <xf numFmtId="2" fontId="75" fillId="4" borderId="21" xfId="0" applyNumberFormat="1" applyFont="1" applyFill="1" applyBorder="1" applyAlignment="1">
      <alignment horizontal="center" vertical="center"/>
    </xf>
    <xf numFmtId="2" fontId="77" fillId="4" borderId="21" xfId="0" applyNumberFormat="1" applyFont="1" applyFill="1" applyBorder="1" applyAlignment="1">
      <alignment horizontal="center" vertical="center"/>
    </xf>
    <xf numFmtId="2" fontId="71" fillId="4" borderId="21" xfId="0" applyNumberFormat="1" applyFont="1" applyFill="1" applyBorder="1" applyAlignment="1">
      <alignment horizontal="center"/>
    </xf>
    <xf numFmtId="1" fontId="79" fillId="4" borderId="21" xfId="0" applyNumberFormat="1" applyFont="1" applyFill="1" applyBorder="1" applyAlignment="1">
      <alignment horizontal="center" vertical="center"/>
    </xf>
    <xf numFmtId="0" fontId="83" fillId="16" borderId="21" xfId="0" applyFont="1" applyFill="1" applyBorder="1" applyAlignment="1">
      <alignment horizontal="center"/>
    </xf>
    <xf numFmtId="0" fontId="84" fillId="35" borderId="21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0" fontId="83" fillId="4" borderId="21" xfId="0" applyFont="1" applyFill="1" applyBorder="1" applyAlignment="1">
      <alignment horizontal="center"/>
    </xf>
  </cellXfs>
  <cellStyles count="49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Followed Hyperlink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40" zoomScaleNormal="40" zoomScalePageLayoutView="0" workbookViewId="0" topLeftCell="A1">
      <selection activeCell="G25" sqref="G25"/>
    </sheetView>
  </sheetViews>
  <sheetFormatPr defaultColWidth="9.140625" defaultRowHeight="12.75"/>
  <cols>
    <col min="1" max="1" width="2.7109375" style="8" customWidth="1"/>
    <col min="2" max="2" width="5.8515625" style="3" customWidth="1"/>
    <col min="3" max="3" width="49.140625" style="2" bestFit="1" customWidth="1"/>
    <col min="4" max="4" width="13.8515625" style="2" customWidth="1"/>
    <col min="5" max="5" width="13.140625" style="2" customWidth="1"/>
    <col min="6" max="6" width="14.421875" style="2" customWidth="1"/>
    <col min="7" max="7" width="14.57421875" style="2" customWidth="1"/>
    <col min="8" max="8" width="10.7109375" style="2" customWidth="1"/>
    <col min="9" max="9" width="11.57421875" style="2" customWidth="1"/>
    <col min="10" max="10" width="12.140625" style="2" customWidth="1"/>
    <col min="11" max="11" width="12.421875" style="2" customWidth="1"/>
    <col min="12" max="12" width="11.7109375" style="2" customWidth="1"/>
    <col min="13" max="14" width="15.00390625" style="2" customWidth="1"/>
    <col min="15" max="16" width="17.421875" style="2" customWidth="1"/>
    <col min="17" max="17" width="11.57421875" style="5" customWidth="1"/>
    <col min="18" max="18" width="11.28125" style="2" customWidth="1"/>
    <col min="19" max="19" width="12.140625" style="6" customWidth="1"/>
    <col min="20" max="20" width="10.28125" style="2" bestFit="1" customWidth="1"/>
    <col min="21" max="23" width="13.421875" style="2" bestFit="1" customWidth="1"/>
    <col min="24" max="24" width="10.28125" style="2" bestFit="1" customWidth="1"/>
    <col min="25" max="25" width="13.421875" style="2" bestFit="1" customWidth="1"/>
    <col min="26" max="26" width="28.140625" style="54" customWidth="1"/>
    <col min="27" max="27" width="35.57421875" style="59" customWidth="1"/>
    <col min="28" max="16384" width="9.140625" style="7" customWidth="1"/>
  </cols>
  <sheetData>
    <row r="1" spans="3:25" ht="43.5" customHeight="1" thickBo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66" t="s">
        <v>11</v>
      </c>
      <c r="R1" s="67"/>
      <c r="S1" s="67"/>
      <c r="T1" s="68"/>
      <c r="V1" s="66" t="s">
        <v>12</v>
      </c>
      <c r="W1" s="67"/>
      <c r="X1" s="67"/>
      <c r="Y1" s="68"/>
    </row>
    <row r="2" spans="3:25" ht="39" customHeight="1" thickBot="1">
      <c r="C2" s="62" t="s">
        <v>48</v>
      </c>
      <c r="D2" s="53" t="s">
        <v>47</v>
      </c>
      <c r="K2" s="10"/>
      <c r="Q2" s="11" t="s">
        <v>39</v>
      </c>
      <c r="R2" s="12" t="s">
        <v>37</v>
      </c>
      <c r="S2" s="13" t="s">
        <v>40</v>
      </c>
      <c r="T2" s="14" t="s">
        <v>38</v>
      </c>
      <c r="U2" s="14"/>
      <c r="V2" s="66" t="s">
        <v>13</v>
      </c>
      <c r="W2" s="67"/>
      <c r="X2" s="67"/>
      <c r="Y2" s="68"/>
    </row>
    <row r="3" spans="3:27" ht="84" customHeight="1" thickBot="1">
      <c r="C3" s="64" t="s">
        <v>41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1"/>
      <c r="Q3" s="32"/>
      <c r="R3" s="29"/>
      <c r="S3" s="33"/>
      <c r="T3" s="34"/>
      <c r="U3" s="35"/>
      <c r="V3" s="69"/>
      <c r="W3" s="69"/>
      <c r="X3" s="69"/>
      <c r="Y3" s="69"/>
      <c r="AA3" s="60"/>
    </row>
    <row r="4" ht="5.25" customHeight="1" thickBot="1">
      <c r="C4" s="4"/>
    </row>
    <row r="5" spans="15:16" ht="45.75" hidden="1" thickBot="1">
      <c r="O5" s="1"/>
      <c r="P5" s="1"/>
    </row>
    <row r="6" spans="1:27" s="46" customFormat="1" ht="137.25" customHeight="1" thickBot="1">
      <c r="A6" s="44"/>
      <c r="B6" s="19" t="s">
        <v>3</v>
      </c>
      <c r="C6" s="51" t="s">
        <v>14</v>
      </c>
      <c r="D6" s="19" t="s">
        <v>23</v>
      </c>
      <c r="E6" s="20" t="s">
        <v>24</v>
      </c>
      <c r="F6" s="21" t="s">
        <v>25</v>
      </c>
      <c r="G6" s="22" t="s">
        <v>26</v>
      </c>
      <c r="H6" s="23" t="s">
        <v>16</v>
      </c>
      <c r="I6" s="23" t="s">
        <v>27</v>
      </c>
      <c r="J6" s="24" t="s">
        <v>28</v>
      </c>
      <c r="K6" s="24" t="s">
        <v>0</v>
      </c>
      <c r="L6" s="24" t="s">
        <v>1</v>
      </c>
      <c r="M6" s="24" t="s">
        <v>29</v>
      </c>
      <c r="N6" s="24" t="s">
        <v>35</v>
      </c>
      <c r="O6" s="24" t="s">
        <v>30</v>
      </c>
      <c r="P6" s="23"/>
      <c r="Q6" s="25" t="s">
        <v>32</v>
      </c>
      <c r="R6" s="26" t="s">
        <v>31</v>
      </c>
      <c r="S6" s="27" t="s">
        <v>33</v>
      </c>
      <c r="T6" s="45" t="s">
        <v>5</v>
      </c>
      <c r="U6" s="45" t="s">
        <v>6</v>
      </c>
      <c r="V6" s="45" t="s">
        <v>7</v>
      </c>
      <c r="W6" s="45" t="s">
        <v>8</v>
      </c>
      <c r="X6" s="45" t="s">
        <v>9</v>
      </c>
      <c r="Y6" s="45" t="s">
        <v>10</v>
      </c>
      <c r="Z6" s="55" t="s">
        <v>34</v>
      </c>
      <c r="AA6" s="58" t="s">
        <v>4</v>
      </c>
    </row>
    <row r="7" spans="2:27" ht="50.25" customHeight="1">
      <c r="B7" s="76"/>
      <c r="C7" s="77" t="s">
        <v>2</v>
      </c>
      <c r="D7" s="78">
        <v>10</v>
      </c>
      <c r="E7" s="79">
        <v>10</v>
      </c>
      <c r="F7" s="80">
        <v>5</v>
      </c>
      <c r="G7" s="81">
        <v>10</v>
      </c>
      <c r="H7" s="82"/>
      <c r="I7" s="83">
        <v>10</v>
      </c>
      <c r="J7" s="83">
        <v>10</v>
      </c>
      <c r="K7" s="83">
        <v>5</v>
      </c>
      <c r="L7" s="83">
        <v>5</v>
      </c>
      <c r="M7" s="83">
        <f aca="true" t="shared" si="0" ref="M7:M12">D7+E7+F7+G7+I7+J7+K7+L7</f>
        <v>65</v>
      </c>
      <c r="N7" s="83">
        <f aca="true" t="shared" si="1" ref="N7:N12">M7/65*50</f>
        <v>50</v>
      </c>
      <c r="O7" s="84">
        <v>1</v>
      </c>
      <c r="P7" s="85" t="s">
        <v>36</v>
      </c>
      <c r="Q7" s="86">
        <v>25</v>
      </c>
      <c r="R7" s="87">
        <v>25</v>
      </c>
      <c r="S7" s="88">
        <v>50</v>
      </c>
      <c r="T7" s="89">
        <f aca="true" t="shared" si="2" ref="T7:T12">K7/65*50</f>
        <v>3.8461538461538463</v>
      </c>
      <c r="U7" s="89">
        <f aca="true" t="shared" si="3" ref="U7:U12">(F7+G7)/65*50</f>
        <v>11.538461538461538</v>
      </c>
      <c r="V7" s="89">
        <f aca="true" t="shared" si="4" ref="V7:V12">(I7+J7)/65*50</f>
        <v>15.384615384615385</v>
      </c>
      <c r="W7" s="89">
        <f aca="true" t="shared" si="5" ref="W7:W12">(D7+E7)/65*50</f>
        <v>15.384615384615385</v>
      </c>
      <c r="X7" s="89">
        <f aca="true" t="shared" si="6" ref="X7:X12">L7/65*50</f>
        <v>3.8461538461538463</v>
      </c>
      <c r="Y7" s="89">
        <v>50</v>
      </c>
      <c r="Z7" s="90">
        <f aca="true" t="shared" si="7" ref="Z7:Z12">Y7+X7+W7+V7+U7+T7</f>
        <v>99.99999999999999</v>
      </c>
      <c r="AA7" s="91"/>
    </row>
    <row r="8" spans="2:27" ht="50.25" customHeight="1">
      <c r="B8" s="73" t="s">
        <v>45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5"/>
    </row>
    <row r="9" spans="1:27" s="17" customFormat="1" ht="42.75" customHeight="1">
      <c r="A9" s="28"/>
      <c r="B9" s="30">
        <v>40</v>
      </c>
      <c r="C9" s="92" t="s">
        <v>20</v>
      </c>
      <c r="D9" s="93">
        <v>7.7</v>
      </c>
      <c r="E9" s="93">
        <v>5.3</v>
      </c>
      <c r="F9" s="93">
        <v>3.9</v>
      </c>
      <c r="G9" s="93">
        <v>8</v>
      </c>
      <c r="H9" s="93"/>
      <c r="I9" s="93">
        <v>8</v>
      </c>
      <c r="J9" s="93">
        <v>9</v>
      </c>
      <c r="K9" s="93">
        <v>5</v>
      </c>
      <c r="L9" s="93">
        <v>2</v>
      </c>
      <c r="M9" s="94">
        <f t="shared" si="0"/>
        <v>48.9</v>
      </c>
      <c r="N9" s="94">
        <f t="shared" si="1"/>
        <v>37.61538461538461</v>
      </c>
      <c r="O9" s="95">
        <f>M9/$M$7</f>
        <v>0.7523076923076922</v>
      </c>
      <c r="P9" s="95"/>
      <c r="Q9" s="94">
        <v>9</v>
      </c>
      <c r="R9" s="94">
        <v>9</v>
      </c>
      <c r="S9" s="96">
        <f>Q9+R9</f>
        <v>18</v>
      </c>
      <c r="T9" s="97">
        <f t="shared" si="2"/>
        <v>3.8461538461538463</v>
      </c>
      <c r="U9" s="97">
        <f t="shared" si="3"/>
        <v>9.153846153846153</v>
      </c>
      <c r="V9" s="97">
        <f t="shared" si="4"/>
        <v>13.076923076923078</v>
      </c>
      <c r="W9" s="97">
        <f t="shared" si="5"/>
        <v>10</v>
      </c>
      <c r="X9" s="97">
        <f t="shared" si="6"/>
        <v>1.5384615384615385</v>
      </c>
      <c r="Y9" s="97">
        <f>S9</f>
        <v>18</v>
      </c>
      <c r="Z9" s="98">
        <f t="shared" si="7"/>
        <v>55.61538461538462</v>
      </c>
      <c r="AA9" s="109">
        <v>6</v>
      </c>
    </row>
    <row r="10" spans="1:27" s="17" customFormat="1" ht="42.75" customHeight="1">
      <c r="A10" s="28"/>
      <c r="B10" s="30">
        <v>49</v>
      </c>
      <c r="C10" s="52" t="s">
        <v>22</v>
      </c>
      <c r="D10" s="36">
        <v>7.6</v>
      </c>
      <c r="E10" s="36">
        <v>2.2</v>
      </c>
      <c r="F10" s="36">
        <v>3.7</v>
      </c>
      <c r="G10" s="36">
        <v>8.85</v>
      </c>
      <c r="H10" s="36"/>
      <c r="I10" s="36">
        <v>9</v>
      </c>
      <c r="J10" s="36">
        <v>9</v>
      </c>
      <c r="K10" s="36">
        <v>5</v>
      </c>
      <c r="L10" s="36">
        <v>0</v>
      </c>
      <c r="M10" s="37">
        <f t="shared" si="0"/>
        <v>45.35</v>
      </c>
      <c r="N10" s="37">
        <f t="shared" si="1"/>
        <v>34.88461538461539</v>
      </c>
      <c r="O10" s="38">
        <f>M10/$M$7</f>
        <v>0.6976923076923077</v>
      </c>
      <c r="P10" s="38"/>
      <c r="Q10" s="37">
        <f>P10*25</f>
        <v>0</v>
      </c>
      <c r="R10" s="37"/>
      <c r="S10" s="49">
        <f>Q10+R10</f>
        <v>0</v>
      </c>
      <c r="T10" s="39">
        <f t="shared" si="2"/>
        <v>3.8461538461538463</v>
      </c>
      <c r="U10" s="39">
        <f t="shared" si="3"/>
        <v>9.653846153846155</v>
      </c>
      <c r="V10" s="39">
        <f t="shared" si="4"/>
        <v>13.846153846153847</v>
      </c>
      <c r="W10" s="39">
        <f t="shared" si="5"/>
        <v>7.538461538461538</v>
      </c>
      <c r="X10" s="39">
        <f t="shared" si="6"/>
        <v>0</v>
      </c>
      <c r="Y10" s="39">
        <f>S10</f>
        <v>0</v>
      </c>
      <c r="Z10" s="56">
        <f t="shared" si="7"/>
        <v>34.88461538461539</v>
      </c>
      <c r="AA10" s="110"/>
    </row>
    <row r="11" spans="1:28" s="17" customFormat="1" ht="42.75" customHeight="1">
      <c r="A11" s="28"/>
      <c r="B11" s="30">
        <v>12</v>
      </c>
      <c r="C11" s="52" t="s">
        <v>17</v>
      </c>
      <c r="D11" s="36">
        <v>7</v>
      </c>
      <c r="E11" s="36">
        <v>1.5</v>
      </c>
      <c r="F11" s="36">
        <v>3.9</v>
      </c>
      <c r="G11" s="47">
        <v>0</v>
      </c>
      <c r="H11" s="36"/>
      <c r="I11" s="36">
        <v>9</v>
      </c>
      <c r="J11" s="36">
        <v>8</v>
      </c>
      <c r="K11" s="36">
        <v>5</v>
      </c>
      <c r="L11" s="36">
        <v>5</v>
      </c>
      <c r="M11" s="37">
        <f t="shared" si="0"/>
        <v>39.4</v>
      </c>
      <c r="N11" s="37">
        <f t="shared" si="1"/>
        <v>30.307692307692307</v>
      </c>
      <c r="O11" s="38">
        <f>M11/$M$7</f>
        <v>0.6061538461538462</v>
      </c>
      <c r="P11" s="38"/>
      <c r="Q11" s="37">
        <f>P11*25</f>
        <v>0</v>
      </c>
      <c r="R11" s="37"/>
      <c r="S11" s="49">
        <f>Q11+R11</f>
        <v>0</v>
      </c>
      <c r="T11" s="39">
        <f t="shared" si="2"/>
        <v>3.8461538461538463</v>
      </c>
      <c r="U11" s="39">
        <f t="shared" si="3"/>
        <v>3</v>
      </c>
      <c r="V11" s="39">
        <f t="shared" si="4"/>
        <v>13.076923076923078</v>
      </c>
      <c r="W11" s="39">
        <f t="shared" si="5"/>
        <v>6.538461538461539</v>
      </c>
      <c r="X11" s="39">
        <f t="shared" si="6"/>
        <v>3.8461538461538463</v>
      </c>
      <c r="Y11" s="39">
        <f>S11</f>
        <v>0</v>
      </c>
      <c r="Z11" s="56">
        <f t="shared" si="7"/>
        <v>30.30769230769231</v>
      </c>
      <c r="AA11" s="110"/>
      <c r="AB11" s="7"/>
    </row>
    <row r="12" spans="1:28" s="18" customFormat="1" ht="42.75" customHeight="1">
      <c r="A12" s="28"/>
      <c r="B12" s="30">
        <v>38</v>
      </c>
      <c r="C12" s="52" t="s">
        <v>15</v>
      </c>
      <c r="D12" s="36">
        <v>3</v>
      </c>
      <c r="E12" s="36">
        <v>2.3</v>
      </c>
      <c r="F12" s="36">
        <v>3.2</v>
      </c>
      <c r="G12" s="36">
        <v>7.7</v>
      </c>
      <c r="H12" s="36"/>
      <c r="I12" s="36">
        <v>8</v>
      </c>
      <c r="J12" s="36">
        <v>5</v>
      </c>
      <c r="K12" s="36">
        <v>5</v>
      </c>
      <c r="L12" s="36">
        <v>4.5</v>
      </c>
      <c r="M12" s="37">
        <f t="shared" si="0"/>
        <v>38.7</v>
      </c>
      <c r="N12" s="37">
        <f t="shared" si="1"/>
        <v>29.76923076923077</v>
      </c>
      <c r="O12" s="38">
        <f>M12/$M$7</f>
        <v>0.5953846153846154</v>
      </c>
      <c r="P12" s="38"/>
      <c r="Q12" s="37">
        <f>P12*25</f>
        <v>0</v>
      </c>
      <c r="R12" s="37"/>
      <c r="S12" s="49">
        <f>Q12+R12</f>
        <v>0</v>
      </c>
      <c r="T12" s="39">
        <f t="shared" si="2"/>
        <v>3.8461538461538463</v>
      </c>
      <c r="U12" s="39">
        <f t="shared" si="3"/>
        <v>8.384615384615385</v>
      </c>
      <c r="V12" s="39">
        <f t="shared" si="4"/>
        <v>10</v>
      </c>
      <c r="W12" s="39">
        <f t="shared" si="5"/>
        <v>4.076923076923077</v>
      </c>
      <c r="X12" s="39">
        <f t="shared" si="6"/>
        <v>3.4615384615384617</v>
      </c>
      <c r="Y12" s="39">
        <f>S12</f>
        <v>0</v>
      </c>
      <c r="Z12" s="56">
        <f t="shared" si="7"/>
        <v>29.769230769230774</v>
      </c>
      <c r="AA12" s="110"/>
      <c r="AB12" s="17"/>
    </row>
    <row r="13" spans="1:27" s="41" customFormat="1" ht="42.75" customHeight="1">
      <c r="A13" s="40"/>
      <c r="B13" s="70" t="s">
        <v>42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/>
    </row>
    <row r="14" spans="1:27" s="41" customFormat="1" ht="42.75" customHeight="1">
      <c r="A14" s="40"/>
      <c r="B14" s="63" t="s">
        <v>46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43" customFormat="1" ht="42.75" customHeight="1">
      <c r="A15" s="42"/>
      <c r="B15" s="30">
        <v>31</v>
      </c>
      <c r="C15" s="52" t="s">
        <v>18</v>
      </c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  <c r="O15" s="38">
        <v>0.6</v>
      </c>
      <c r="P15" s="38"/>
      <c r="Q15" s="48"/>
      <c r="R15" s="48"/>
      <c r="S15" s="50">
        <f>Q15+R15</f>
        <v>0</v>
      </c>
      <c r="T15" s="39"/>
      <c r="U15" s="39"/>
      <c r="V15" s="39"/>
      <c r="W15" s="39"/>
      <c r="X15" s="39"/>
      <c r="Y15" s="39"/>
      <c r="Z15" s="56">
        <v>70</v>
      </c>
      <c r="AA15" s="111">
        <v>7</v>
      </c>
    </row>
    <row r="16" spans="1:27" s="43" customFormat="1" ht="42.75" customHeight="1">
      <c r="A16" s="42"/>
      <c r="B16" s="30">
        <v>37</v>
      </c>
      <c r="C16" s="92" t="s">
        <v>44</v>
      </c>
      <c r="D16" s="93"/>
      <c r="E16" s="93"/>
      <c r="F16" s="93"/>
      <c r="G16" s="93"/>
      <c r="H16" s="93"/>
      <c r="I16" s="93"/>
      <c r="J16" s="93"/>
      <c r="K16" s="93"/>
      <c r="L16" s="93"/>
      <c r="M16" s="94"/>
      <c r="N16" s="94"/>
      <c r="O16" s="95">
        <v>0.6</v>
      </c>
      <c r="P16" s="95"/>
      <c r="Q16" s="99">
        <v>12</v>
      </c>
      <c r="R16" s="99">
        <v>12</v>
      </c>
      <c r="S16" s="100">
        <f>Q16+R16</f>
        <v>24</v>
      </c>
      <c r="T16" s="97"/>
      <c r="U16" s="97"/>
      <c r="V16" s="97"/>
      <c r="W16" s="97"/>
      <c r="X16" s="97"/>
      <c r="Y16" s="97"/>
      <c r="Z16" s="98">
        <v>60</v>
      </c>
      <c r="AA16" s="109">
        <v>6</v>
      </c>
    </row>
    <row r="17" spans="1:27" s="43" customFormat="1" ht="42.75" customHeight="1">
      <c r="A17" s="42"/>
      <c r="B17" s="30">
        <v>37</v>
      </c>
      <c r="C17" s="101" t="s">
        <v>21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3"/>
      <c r="N17" s="103"/>
      <c r="O17" s="104">
        <v>0.6</v>
      </c>
      <c r="P17" s="104"/>
      <c r="Q17" s="105"/>
      <c r="R17" s="105"/>
      <c r="S17" s="106">
        <f>Q17+R17</f>
        <v>0</v>
      </c>
      <c r="T17" s="107"/>
      <c r="U17" s="107"/>
      <c r="V17" s="107"/>
      <c r="W17" s="107"/>
      <c r="X17" s="107"/>
      <c r="Y17" s="107"/>
      <c r="Z17" s="108">
        <v>56</v>
      </c>
      <c r="AA17" s="112">
        <v>6</v>
      </c>
    </row>
    <row r="18" spans="1:27" s="43" customFormat="1" ht="42.75" customHeight="1">
      <c r="A18" s="42"/>
      <c r="B18" s="30">
        <v>30</v>
      </c>
      <c r="C18" s="52" t="s">
        <v>43</v>
      </c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7"/>
      <c r="O18" s="38">
        <v>0.6</v>
      </c>
      <c r="P18" s="38"/>
      <c r="Q18" s="48"/>
      <c r="R18" s="48"/>
      <c r="S18" s="50">
        <f>Q18+R18</f>
        <v>0</v>
      </c>
      <c r="T18" s="39"/>
      <c r="U18" s="39"/>
      <c r="V18" s="39"/>
      <c r="W18" s="39"/>
      <c r="X18" s="39"/>
      <c r="Y18" s="39"/>
      <c r="Z18" s="56"/>
      <c r="AA18" s="110"/>
    </row>
    <row r="19" spans="1:27" s="43" customFormat="1" ht="42.75" customHeight="1">
      <c r="A19" s="42"/>
      <c r="B19" s="30">
        <v>37</v>
      </c>
      <c r="C19" s="52" t="s">
        <v>19</v>
      </c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38">
        <v>0.6</v>
      </c>
      <c r="P19" s="38"/>
      <c r="Q19" s="48"/>
      <c r="R19" s="48"/>
      <c r="S19" s="50">
        <f>Q19+R19</f>
        <v>0</v>
      </c>
      <c r="T19" s="39"/>
      <c r="U19" s="39"/>
      <c r="V19" s="39"/>
      <c r="W19" s="39"/>
      <c r="X19" s="39"/>
      <c r="Y19" s="39"/>
      <c r="Z19" s="56"/>
      <c r="AA19" s="110"/>
    </row>
    <row r="20" spans="3:27" ht="4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5"/>
      <c r="R20" s="7"/>
      <c r="S20" s="16"/>
      <c r="T20" s="7"/>
      <c r="U20" s="7"/>
      <c r="V20" s="7"/>
      <c r="W20" s="7"/>
      <c r="X20" s="7"/>
      <c r="Y20" s="7"/>
      <c r="Z20" s="57"/>
      <c r="AA20" s="61"/>
    </row>
    <row r="21" spans="3:27" ht="4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5"/>
      <c r="R21" s="7"/>
      <c r="S21" s="16"/>
      <c r="T21" s="7"/>
      <c r="U21" s="7"/>
      <c r="V21" s="7"/>
      <c r="W21" s="7"/>
      <c r="X21" s="7"/>
      <c r="Y21" s="7"/>
      <c r="Z21" s="57"/>
      <c r="AA21" s="61"/>
    </row>
    <row r="22" spans="3:27" ht="4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5"/>
      <c r="R22" s="7"/>
      <c r="S22" s="16"/>
      <c r="T22" s="7"/>
      <c r="U22" s="7"/>
      <c r="V22" s="7"/>
      <c r="W22" s="7"/>
      <c r="X22" s="7"/>
      <c r="Y22" s="7"/>
      <c r="Z22" s="57"/>
      <c r="AA22" s="61"/>
    </row>
    <row r="23" spans="3:27" ht="4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5"/>
      <c r="R23" s="7"/>
      <c r="S23" s="16"/>
      <c r="T23" s="7"/>
      <c r="U23" s="7"/>
      <c r="V23" s="7"/>
      <c r="W23" s="7"/>
      <c r="X23" s="7"/>
      <c r="Y23" s="7"/>
      <c r="Z23" s="57"/>
      <c r="AA23" s="61"/>
    </row>
    <row r="24" spans="3:27" ht="4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5"/>
      <c r="R24" s="7"/>
      <c r="S24" s="16"/>
      <c r="T24" s="7"/>
      <c r="U24" s="7"/>
      <c r="V24" s="7"/>
      <c r="W24" s="7"/>
      <c r="X24" s="7"/>
      <c r="Y24" s="7"/>
      <c r="Z24" s="57"/>
      <c r="AA24" s="61"/>
    </row>
    <row r="25" spans="3:27" ht="4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5"/>
      <c r="R25" s="7"/>
      <c r="S25" s="16"/>
      <c r="T25" s="7"/>
      <c r="U25" s="7"/>
      <c r="V25" s="7"/>
      <c r="W25" s="7"/>
      <c r="X25" s="7"/>
      <c r="Y25" s="7"/>
      <c r="Z25" s="57"/>
      <c r="AA25" s="61"/>
    </row>
    <row r="26" spans="3:27" ht="4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5"/>
      <c r="R26" s="7"/>
      <c r="S26" s="16"/>
      <c r="T26" s="7"/>
      <c r="U26" s="7"/>
      <c r="V26" s="7"/>
      <c r="W26" s="7"/>
      <c r="X26" s="7"/>
      <c r="Y26" s="7"/>
      <c r="Z26" s="57"/>
      <c r="AA26" s="61"/>
    </row>
    <row r="27" spans="3:27" ht="4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5"/>
      <c r="R27" s="7"/>
      <c r="S27" s="16"/>
      <c r="T27" s="7"/>
      <c r="U27" s="7"/>
      <c r="V27" s="7"/>
      <c r="W27" s="7"/>
      <c r="X27" s="7"/>
      <c r="Y27" s="7"/>
      <c r="Z27" s="57"/>
      <c r="AA27" s="61"/>
    </row>
    <row r="28" spans="3:27" ht="4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5"/>
      <c r="R28" s="7"/>
      <c r="S28" s="16"/>
      <c r="T28" s="7"/>
      <c r="U28" s="7"/>
      <c r="V28" s="7"/>
      <c r="W28" s="7"/>
      <c r="X28" s="7"/>
      <c r="Y28" s="7"/>
      <c r="Z28" s="57"/>
      <c r="AA28" s="61"/>
    </row>
    <row r="29" spans="3:27" ht="4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5"/>
      <c r="R29" s="7"/>
      <c r="S29" s="16"/>
      <c r="T29" s="7"/>
      <c r="U29" s="7"/>
      <c r="V29" s="7"/>
      <c r="W29" s="7"/>
      <c r="X29" s="7"/>
      <c r="Y29" s="7"/>
      <c r="Z29" s="57"/>
      <c r="AA29" s="61"/>
    </row>
    <row r="30" spans="3:27" ht="4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5"/>
      <c r="R30" s="7"/>
      <c r="S30" s="16"/>
      <c r="T30" s="7"/>
      <c r="U30" s="7"/>
      <c r="V30" s="7"/>
      <c r="W30" s="7"/>
      <c r="X30" s="7"/>
      <c r="Y30" s="7"/>
      <c r="Z30" s="57"/>
      <c r="AA30" s="61"/>
    </row>
  </sheetData>
  <sheetProtection/>
  <mergeCells count="8">
    <mergeCell ref="B14:AA14"/>
    <mergeCell ref="C3:O3"/>
    <mergeCell ref="Q1:T1"/>
    <mergeCell ref="V2:Y2"/>
    <mergeCell ref="V3:Y3"/>
    <mergeCell ref="V1:Y1"/>
    <mergeCell ref="B13:AA13"/>
    <mergeCell ref="B8:AA8"/>
  </mergeCells>
  <printOptions horizontalCentered="1" verticalCentered="1"/>
  <pageMargins left="0.15" right="0.23" top="0.15748031496062992" bottom="0.14" header="0.15748031496062992" footer="0.14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2014-02-18T11:51:04Z</cp:lastPrinted>
  <dcterms:created xsi:type="dcterms:W3CDTF">2008-11-19T20:59:51Z</dcterms:created>
  <dcterms:modified xsi:type="dcterms:W3CDTF">2014-02-18T11:51:28Z</dcterms:modified>
  <cp:category/>
  <cp:version/>
  <cp:contentType/>
  <cp:contentStatus/>
</cp:coreProperties>
</file>