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420" windowWidth="19200" windowHeight="119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<sst xmlns="http://schemas.openxmlformats.org/spreadsheetml/2006/main" count="61" uniqueCount="60">
  <si>
    <t>ulazni I kol. za lab.</t>
  </si>
  <si>
    <t>redovnost pohađanja nastave</t>
  </si>
  <si>
    <t>aktivnost na času</t>
  </si>
  <si>
    <t>I domaći zadatak</t>
  </si>
  <si>
    <t>II domaći zadatak</t>
  </si>
  <si>
    <t>ukupno predispitnih obaveza</t>
  </si>
  <si>
    <t>maksimalni broj bodova</t>
  </si>
  <si>
    <t>I kol.</t>
  </si>
  <si>
    <t>II kol.</t>
  </si>
  <si>
    <t>odbrana lab. vežbi</t>
  </si>
  <si>
    <t>III domaći zadatak</t>
  </si>
  <si>
    <t>ukupno domači</t>
  </si>
  <si>
    <t>pismeni</t>
  </si>
  <si>
    <t>usmeni</t>
  </si>
  <si>
    <t>ukupno</t>
  </si>
  <si>
    <t>procenat ispunjenosti predispitnih obaveza</t>
  </si>
  <si>
    <t>redni broj</t>
  </si>
  <si>
    <t>KONAČNA OCENA</t>
  </si>
  <si>
    <t>P</t>
  </si>
  <si>
    <t>V</t>
  </si>
  <si>
    <t>S</t>
  </si>
  <si>
    <t>K</t>
  </si>
  <si>
    <t>O</t>
  </si>
  <si>
    <t>I</t>
  </si>
  <si>
    <t>apri</t>
  </si>
  <si>
    <t>januar</t>
  </si>
  <si>
    <t>jun</t>
  </si>
  <si>
    <t>sept</t>
  </si>
  <si>
    <t>Ćetenović Dragan</t>
  </si>
  <si>
    <t>Lazić Aleksandar</t>
  </si>
  <si>
    <t>Stojanović Marko</t>
  </si>
  <si>
    <t>Šućurović Marko</t>
  </si>
  <si>
    <t>Petrović Marija</t>
  </si>
  <si>
    <t>Stojić Obren</t>
  </si>
  <si>
    <t>Despotović Aleksandar</t>
  </si>
  <si>
    <t>Đorđević Nikola</t>
  </si>
  <si>
    <t>Parezanović Raško</t>
  </si>
  <si>
    <t>Tomić Stevan</t>
  </si>
  <si>
    <t>Nikolendžić Igor</t>
  </si>
  <si>
    <t>Pajović Marko</t>
  </si>
  <si>
    <t>Petrović Slobodan</t>
  </si>
  <si>
    <t>Kostadinović Nenad </t>
  </si>
  <si>
    <t>Kanjevac Ivan</t>
  </si>
  <si>
    <t>Jovanović Bojan</t>
  </si>
  <si>
    <t>Krivokuća Đorđe</t>
  </si>
  <si>
    <t>Bošković Marko</t>
  </si>
  <si>
    <t>Zečević Goran</t>
  </si>
  <si>
    <t>Peković Nikola</t>
  </si>
  <si>
    <t>Stanić Miloš</t>
  </si>
  <si>
    <t>Maskimović Vladan</t>
  </si>
  <si>
    <t>Plazinić Branimir (meh)</t>
  </si>
  <si>
    <t>Tošić Milan (meh)</t>
  </si>
  <si>
    <t>rok u kome je ispit položen</t>
  </si>
  <si>
    <t>nisu ispunjene predispitne obaveze</t>
  </si>
  <si>
    <t>Ponovno pohađanje nastave sledeće školske godine</t>
  </si>
  <si>
    <t>IV domaći zadatak</t>
  </si>
  <si>
    <t>Električne mašine</t>
  </si>
  <si>
    <r>
      <t>Uslov izlaska na pismeni deo ispita je postignuto minimalno 30 od 50  bodova</t>
    </r>
    <r>
      <rPr>
        <b/>
        <sz val="24"/>
        <color indexed="8"/>
        <rFont val="Arial"/>
        <family val="2"/>
      </rPr>
      <t xml:space="preserve">      </t>
    </r>
    <r>
      <rPr>
        <b/>
        <sz val="24"/>
        <color indexed="10"/>
        <rFont val="Arial"/>
        <family val="2"/>
      </rPr>
      <t>(60%  bodova predispitnih obaveza)</t>
    </r>
  </si>
  <si>
    <t>ver 21</t>
  </si>
  <si>
    <t>18.oktobar 2010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</si>
</sst>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€-2]\ #,##0.00_);[Red]\([$€-2]\ #,##0.00\)"/>
    <numFmt numFmtId="173" formatCode="0.000%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0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000000"/>
  </numFmts>
  <fonts count="3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2"/>
      <color indexed="10"/>
      <name val="Arial"/>
      <family val="2"/>
    </font>
    <font>
      <sz val="14"/>
      <name val="Arial"/>
      <family val="2"/>
    </font>
    <font>
      <sz val="20"/>
      <color indexed="10"/>
      <name val="Arial"/>
      <family val="2"/>
    </font>
    <font>
      <b/>
      <sz val="2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2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0"/>
      <color indexed="9"/>
      <name val="Arial"/>
      <family val="0"/>
    </font>
    <font>
      <sz val="9"/>
      <color indexed="9"/>
      <name val="Arial"/>
      <family val="0"/>
    </font>
    <font>
      <b/>
      <sz val="14"/>
      <color indexed="9"/>
      <name val="Arial"/>
      <family val="0"/>
    </font>
    <font>
      <sz val="16"/>
      <name val="Arial"/>
      <family val="2"/>
    </font>
    <font>
      <b/>
      <sz val="24"/>
      <color indexed="8"/>
      <name val="Arial"/>
      <family val="2"/>
    </font>
    <font>
      <b/>
      <sz val="24"/>
      <color indexed="10"/>
      <name val="Arial"/>
      <family val="2"/>
    </font>
    <font>
      <b/>
      <sz val="2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9"/>
      <name val="Arial"/>
      <family val="2"/>
    </font>
    <font>
      <b/>
      <sz val="8"/>
      <color indexed="9"/>
      <name val="Arial"/>
      <family val="0"/>
    </font>
    <font>
      <b/>
      <sz val="14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indent="1"/>
    </xf>
    <xf numFmtId="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8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2" fontId="5" fillId="3" borderId="9" xfId="0" applyNumberFormat="1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20" fillId="4" borderId="11" xfId="0" applyFont="1" applyFill="1" applyBorder="1" applyAlignment="1">
      <alignment horizontal="left" indent="1"/>
    </xf>
    <xf numFmtId="0" fontId="21" fillId="4" borderId="12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2" fillId="4" borderId="10" xfId="0" applyFont="1" applyFill="1" applyBorder="1" applyAlignment="1">
      <alignment horizontal="center"/>
    </xf>
    <xf numFmtId="0" fontId="22" fillId="4" borderId="14" xfId="0" applyFont="1" applyFill="1" applyBorder="1" applyAlignment="1">
      <alignment horizontal="center"/>
    </xf>
    <xf numFmtId="0" fontId="19" fillId="4" borderId="6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left" indent="1"/>
    </xf>
    <xf numFmtId="0" fontId="21" fillId="4" borderId="7" xfId="0" applyFont="1" applyFill="1" applyBorder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1" fillId="4" borderId="8" xfId="0" applyFont="1" applyFill="1" applyBorder="1" applyAlignment="1">
      <alignment horizontal="center"/>
    </xf>
    <xf numFmtId="0" fontId="22" fillId="4" borderId="6" xfId="0" applyFont="1" applyFill="1" applyBorder="1" applyAlignment="1">
      <alignment horizontal="center"/>
    </xf>
    <xf numFmtId="0" fontId="22" fillId="4" borderId="9" xfId="0" applyFont="1" applyFill="1" applyBorder="1" applyAlignment="1">
      <alignment horizontal="center"/>
    </xf>
    <xf numFmtId="9" fontId="23" fillId="4" borderId="7" xfId="0" applyNumberFormat="1" applyFont="1" applyFill="1" applyBorder="1" applyAlignment="1">
      <alignment horizontal="center"/>
    </xf>
    <xf numFmtId="9" fontId="0" fillId="5" borderId="6" xfId="0" applyNumberFormat="1" applyFont="1" applyFill="1" applyBorder="1" applyAlignment="1">
      <alignment/>
    </xf>
    <xf numFmtId="0" fontId="0" fillId="6" borderId="9" xfId="0" applyFont="1" applyFill="1" applyBorder="1" applyAlignment="1">
      <alignment/>
    </xf>
    <xf numFmtId="1" fontId="0" fillId="7" borderId="9" xfId="0" applyNumberFormat="1" applyFont="1" applyFill="1" applyBorder="1" applyAlignment="1">
      <alignment/>
    </xf>
    <xf numFmtId="0" fontId="0" fillId="8" borderId="8" xfId="0" applyFont="1" applyFill="1" applyBorder="1" applyAlignment="1">
      <alignment/>
    </xf>
    <xf numFmtId="9" fontId="13" fillId="0" borderId="1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21" fillId="4" borderId="11" xfId="0" applyFont="1" applyFill="1" applyBorder="1" applyAlignment="1">
      <alignment horizontal="center"/>
    </xf>
    <xf numFmtId="0" fontId="21" fillId="4" borderId="19" xfId="0" applyFont="1" applyFill="1" applyBorder="1" applyAlignment="1">
      <alignment horizontal="center"/>
    </xf>
    <xf numFmtId="2" fontId="21" fillId="4" borderId="19" xfId="0" applyNumberFormat="1" applyFont="1" applyFill="1" applyBorder="1" applyAlignment="1">
      <alignment horizontal="center" vertical="center"/>
    </xf>
    <xf numFmtId="2" fontId="21" fillId="4" borderId="14" xfId="0" applyNumberFormat="1" applyFont="1" applyFill="1" applyBorder="1" applyAlignment="1">
      <alignment horizontal="center" vertical="center"/>
    </xf>
    <xf numFmtId="0" fontId="21" fillId="4" borderId="15" xfId="0" applyFont="1" applyFill="1" applyBorder="1" applyAlignment="1">
      <alignment horizontal="center"/>
    </xf>
    <xf numFmtId="0" fontId="21" fillId="4" borderId="20" xfId="0" applyFont="1" applyFill="1" applyBorder="1" applyAlignment="1">
      <alignment horizontal="center"/>
    </xf>
    <xf numFmtId="2" fontId="21" fillId="4" borderId="20" xfId="0" applyNumberFormat="1" applyFont="1" applyFill="1" applyBorder="1" applyAlignment="1">
      <alignment horizontal="center" vertical="center"/>
    </xf>
    <xf numFmtId="2" fontId="21" fillId="4" borderId="9" xfId="0" applyNumberFormat="1" applyFont="1" applyFill="1" applyBorder="1" applyAlignment="1">
      <alignment horizontal="center" vertical="center"/>
    </xf>
    <xf numFmtId="2" fontId="21" fillId="4" borderId="18" xfId="0" applyNumberFormat="1" applyFont="1" applyFill="1" applyBorder="1" applyAlignment="1">
      <alignment horizontal="center"/>
    </xf>
    <xf numFmtId="2" fontId="21" fillId="4" borderId="18" xfId="0" applyNumberFormat="1" applyFont="1" applyFill="1" applyBorder="1" applyAlignment="1">
      <alignment horizontal="center"/>
    </xf>
    <xf numFmtId="0" fontId="20" fillId="4" borderId="13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5" fillId="0" borderId="21" xfId="0" applyFont="1" applyFill="1" applyBorder="1" applyAlignment="1">
      <alignment horizontal="center" vertical="center" wrapText="1"/>
    </xf>
    <xf numFmtId="9" fontId="5" fillId="2" borderId="22" xfId="0" applyNumberFormat="1" applyFont="1" applyFill="1" applyBorder="1" applyAlignment="1">
      <alignment horizontal="center"/>
    </xf>
    <xf numFmtId="9" fontId="23" fillId="4" borderId="22" xfId="0" applyNumberFormat="1" applyFont="1" applyFill="1" applyBorder="1" applyAlignment="1">
      <alignment horizontal="center"/>
    </xf>
    <xf numFmtId="9" fontId="23" fillId="4" borderId="23" xfId="0" applyNumberFormat="1" applyFont="1" applyFill="1" applyBorder="1" applyAlignment="1">
      <alignment horizontal="center"/>
    </xf>
    <xf numFmtId="9" fontId="5" fillId="2" borderId="24" xfId="0" applyNumberFormat="1" applyFont="1" applyFill="1" applyBorder="1" applyAlignment="1">
      <alignment horizontal="center"/>
    </xf>
    <xf numFmtId="2" fontId="1" fillId="2" borderId="25" xfId="0" applyNumberFormat="1" applyFont="1" applyFill="1" applyBorder="1" applyAlignment="1">
      <alignment horizontal="center" vertical="center"/>
    </xf>
    <xf numFmtId="2" fontId="1" fillId="2" borderId="17" xfId="0" applyNumberFormat="1" applyFont="1" applyFill="1" applyBorder="1" applyAlignment="1">
      <alignment horizontal="center" vertical="center"/>
    </xf>
    <xf numFmtId="9" fontId="23" fillId="4" borderId="0" xfId="0" applyNumberFormat="1" applyFont="1" applyFill="1" applyBorder="1" applyAlignment="1">
      <alignment horizontal="center"/>
    </xf>
    <xf numFmtId="2" fontId="21" fillId="4" borderId="26" xfId="0" applyNumberFormat="1" applyFont="1" applyFill="1" applyBorder="1" applyAlignment="1">
      <alignment horizontal="center" vertical="center"/>
    </xf>
    <xf numFmtId="2" fontId="21" fillId="4" borderId="27" xfId="0" applyNumberFormat="1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2" fontId="20" fillId="4" borderId="7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1" fontId="20" fillId="4" borderId="27" xfId="0" applyNumberFormat="1" applyFont="1" applyFill="1" applyBorder="1" applyAlignment="1">
      <alignment horizontal="center" vertical="center"/>
    </xf>
    <xf numFmtId="179" fontId="20" fillId="4" borderId="14" xfId="0" applyNumberFormat="1" applyFont="1" applyFill="1" applyBorder="1" applyAlignment="1">
      <alignment horizontal="center" vertical="center"/>
    </xf>
    <xf numFmtId="179" fontId="20" fillId="4" borderId="9" xfId="0" applyNumberFormat="1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center"/>
    </xf>
    <xf numFmtId="2" fontId="20" fillId="4" borderId="14" xfId="0" applyNumberFormat="1" applyFont="1" applyFill="1" applyBorder="1" applyAlignment="1">
      <alignment horizontal="center"/>
    </xf>
    <xf numFmtId="2" fontId="20" fillId="4" borderId="9" xfId="0" applyNumberFormat="1" applyFont="1" applyFill="1" applyBorder="1" applyAlignment="1">
      <alignment horizontal="center"/>
    </xf>
    <xf numFmtId="2" fontId="32" fillId="4" borderId="11" xfId="0" applyNumberFormat="1" applyFont="1" applyFill="1" applyBorder="1" applyAlignment="1">
      <alignment horizontal="center" vertical="center"/>
    </xf>
    <xf numFmtId="0" fontId="32" fillId="4" borderId="12" xfId="0" applyFont="1" applyFill="1" applyBorder="1" applyAlignment="1">
      <alignment horizontal="center"/>
    </xf>
    <xf numFmtId="2" fontId="32" fillId="4" borderId="15" xfId="0" applyNumberFormat="1" applyFont="1" applyFill="1" applyBorder="1" applyAlignment="1">
      <alignment horizontal="center" vertical="center"/>
    </xf>
    <xf numFmtId="0" fontId="32" fillId="4" borderId="7" xfId="0" applyFont="1" applyFill="1" applyBorder="1" applyAlignment="1">
      <alignment horizontal="center"/>
    </xf>
    <xf numFmtId="2" fontId="23" fillId="4" borderId="14" xfId="0" applyNumberFormat="1" applyFont="1" applyFill="1" applyBorder="1" applyAlignment="1">
      <alignment horizontal="center"/>
    </xf>
    <xf numFmtId="2" fontId="23" fillId="4" borderId="9" xfId="0" applyNumberFormat="1" applyFont="1" applyFill="1" applyBorder="1" applyAlignment="1">
      <alignment horizontal="center"/>
    </xf>
    <xf numFmtId="1" fontId="7" fillId="9" borderId="3" xfId="0" applyNumberFormat="1" applyFont="1" applyFill="1" applyBorder="1" applyAlignment="1">
      <alignment horizontal="center" vertical="center" wrapText="1"/>
    </xf>
    <xf numFmtId="2" fontId="31" fillId="9" borderId="15" xfId="0" applyNumberFormat="1" applyFont="1" applyFill="1" applyBorder="1" applyAlignment="1">
      <alignment horizontal="center" vertical="center"/>
    </xf>
    <xf numFmtId="2" fontId="20" fillId="4" borderId="28" xfId="0" applyNumberFormat="1" applyFont="1" applyFill="1" applyBorder="1" applyAlignment="1">
      <alignment horizontal="center" vertical="center"/>
    </xf>
    <xf numFmtId="9" fontId="23" fillId="4" borderId="28" xfId="0" applyNumberFormat="1" applyFont="1" applyFill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19" fillId="5" borderId="29" xfId="0" applyFont="1" applyFill="1" applyBorder="1" applyAlignment="1">
      <alignment horizontal="center"/>
    </xf>
    <xf numFmtId="0" fontId="20" fillId="5" borderId="30" xfId="0" applyFont="1" applyFill="1" applyBorder="1" applyAlignment="1">
      <alignment horizontal="left" indent="1"/>
    </xf>
    <xf numFmtId="0" fontId="21" fillId="5" borderId="31" xfId="0" applyFont="1" applyFill="1" applyBorder="1" applyAlignment="1">
      <alignment horizontal="center"/>
    </xf>
    <xf numFmtId="0" fontId="21" fillId="5" borderId="29" xfId="0" applyFont="1" applyFill="1" applyBorder="1" applyAlignment="1">
      <alignment horizontal="center"/>
    </xf>
    <xf numFmtId="0" fontId="21" fillId="5" borderId="30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/>
    </xf>
    <xf numFmtId="2" fontId="21" fillId="5" borderId="18" xfId="0" applyNumberFormat="1" applyFont="1" applyFill="1" applyBorder="1" applyAlignment="1">
      <alignment horizontal="center"/>
    </xf>
    <xf numFmtId="0" fontId="21" fillId="5" borderId="26" xfId="0" applyFont="1" applyFill="1" applyBorder="1" applyAlignment="1">
      <alignment horizontal="center"/>
    </xf>
    <xf numFmtId="0" fontId="21" fillId="5" borderId="32" xfId="0" applyFont="1" applyFill="1" applyBorder="1" applyAlignment="1">
      <alignment horizontal="center"/>
    </xf>
    <xf numFmtId="0" fontId="21" fillId="5" borderId="33" xfId="0" applyFont="1" applyFill="1" applyBorder="1" applyAlignment="1">
      <alignment horizontal="center"/>
    </xf>
    <xf numFmtId="2" fontId="20" fillId="5" borderId="1" xfId="0" applyNumberFormat="1" applyFont="1" applyFill="1" applyBorder="1" applyAlignment="1">
      <alignment horizontal="center" vertical="center"/>
    </xf>
    <xf numFmtId="9" fontId="23" fillId="5" borderId="3" xfId="0" applyNumberFormat="1" applyFont="1" applyFill="1" applyBorder="1" applyAlignment="1">
      <alignment horizontal="center"/>
    </xf>
    <xf numFmtId="174" fontId="33" fillId="5" borderId="1" xfId="0" applyNumberFormat="1" applyFont="1" applyFill="1" applyBorder="1" applyAlignment="1">
      <alignment horizontal="center" vertical="center"/>
    </xf>
    <xf numFmtId="2" fontId="21" fillId="5" borderId="2" xfId="0" applyNumberFormat="1" applyFont="1" applyFill="1" applyBorder="1" applyAlignment="1">
      <alignment horizontal="center" vertical="center"/>
    </xf>
    <xf numFmtId="2" fontId="20" fillId="5" borderId="5" xfId="0" applyNumberFormat="1" applyFont="1" applyFill="1" applyBorder="1" applyAlignment="1">
      <alignment horizontal="center" vertical="center"/>
    </xf>
    <xf numFmtId="2" fontId="20" fillId="5" borderId="19" xfId="0" applyNumberFormat="1" applyFont="1" applyFill="1" applyBorder="1" applyAlignment="1">
      <alignment horizontal="center"/>
    </xf>
    <xf numFmtId="2" fontId="20" fillId="5" borderId="14" xfId="0" applyNumberFormat="1" applyFont="1" applyFill="1" applyBorder="1" applyAlignment="1">
      <alignment horizontal="center"/>
    </xf>
    <xf numFmtId="2" fontId="23" fillId="5" borderId="27" xfId="0" applyNumberFormat="1" applyFont="1" applyFill="1" applyBorder="1" applyAlignment="1">
      <alignment horizontal="center"/>
    </xf>
    <xf numFmtId="2" fontId="32" fillId="5" borderId="30" xfId="0" applyNumberFormat="1" applyFont="1" applyFill="1" applyBorder="1" applyAlignment="1">
      <alignment horizontal="center" vertical="center"/>
    </xf>
    <xf numFmtId="0" fontId="32" fillId="5" borderId="31" xfId="0" applyFont="1" applyFill="1" applyBorder="1" applyAlignment="1">
      <alignment horizontal="center"/>
    </xf>
    <xf numFmtId="0" fontId="19" fillId="5" borderId="10" xfId="0" applyFont="1" applyFill="1" applyBorder="1" applyAlignment="1">
      <alignment horizontal="center"/>
    </xf>
    <xf numFmtId="0" fontId="20" fillId="5" borderId="11" xfId="0" applyFont="1" applyFill="1" applyBorder="1" applyAlignment="1">
      <alignment horizontal="left" indent="1"/>
    </xf>
    <xf numFmtId="0" fontId="21" fillId="5" borderId="12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21" fillId="5" borderId="11" xfId="0" applyFont="1" applyFill="1" applyBorder="1" applyAlignment="1">
      <alignment horizontal="center"/>
    </xf>
    <xf numFmtId="0" fontId="22" fillId="5" borderId="10" xfId="0" applyFont="1" applyFill="1" applyBorder="1" applyAlignment="1">
      <alignment horizontal="center"/>
    </xf>
    <xf numFmtId="0" fontId="22" fillId="5" borderId="14" xfId="0" applyFont="1" applyFill="1" applyBorder="1" applyAlignment="1">
      <alignment horizontal="center"/>
    </xf>
    <xf numFmtId="0" fontId="21" fillId="5" borderId="19" xfId="0" applyFont="1" applyFill="1" applyBorder="1" applyAlignment="1">
      <alignment horizontal="center"/>
    </xf>
    <xf numFmtId="0" fontId="21" fillId="5" borderId="13" xfId="0" applyFont="1" applyFill="1" applyBorder="1" applyAlignment="1">
      <alignment horizontal="center"/>
    </xf>
    <xf numFmtId="0" fontId="21" fillId="5" borderId="34" xfId="0" applyFont="1" applyFill="1" applyBorder="1" applyAlignment="1">
      <alignment horizontal="center"/>
    </xf>
    <xf numFmtId="2" fontId="20" fillId="5" borderId="10" xfId="0" applyNumberFormat="1" applyFont="1" applyFill="1" applyBorder="1" applyAlignment="1">
      <alignment horizontal="center" vertical="center"/>
    </xf>
    <xf numFmtId="9" fontId="23" fillId="5" borderId="11" xfId="0" applyNumberFormat="1" applyFont="1" applyFill="1" applyBorder="1" applyAlignment="1">
      <alignment horizontal="center"/>
    </xf>
    <xf numFmtId="174" fontId="33" fillId="5" borderId="10" xfId="0" applyNumberFormat="1" applyFont="1" applyFill="1" applyBorder="1" applyAlignment="1">
      <alignment horizontal="center" vertical="center"/>
    </xf>
    <xf numFmtId="2" fontId="21" fillId="5" borderId="14" xfId="0" applyNumberFormat="1" applyFont="1" applyFill="1" applyBorder="1" applyAlignment="1">
      <alignment horizontal="center" vertical="center"/>
    </xf>
    <xf numFmtId="2" fontId="20" fillId="5" borderId="13" xfId="0" applyNumberFormat="1" applyFont="1" applyFill="1" applyBorder="1" applyAlignment="1">
      <alignment horizontal="center" vertical="center"/>
    </xf>
    <xf numFmtId="0" fontId="32" fillId="5" borderId="12" xfId="0" applyFont="1" applyFill="1" applyBorder="1" applyAlignment="1">
      <alignment horizontal="center"/>
    </xf>
    <xf numFmtId="0" fontId="20" fillId="5" borderId="19" xfId="0" applyFont="1" applyFill="1" applyBorder="1" applyAlignment="1">
      <alignment horizontal="center"/>
    </xf>
    <xf numFmtId="2" fontId="20" fillId="5" borderId="16" xfId="0" applyNumberFormat="1" applyFont="1" applyFill="1" applyBorder="1" applyAlignment="1">
      <alignment horizontal="center" vertical="center"/>
    </xf>
    <xf numFmtId="9" fontId="23" fillId="5" borderId="35" xfId="0" applyNumberFormat="1" applyFont="1" applyFill="1" applyBorder="1" applyAlignment="1">
      <alignment horizontal="center"/>
    </xf>
    <xf numFmtId="1" fontId="7" fillId="9" borderId="36" xfId="0" applyNumberFormat="1" applyFont="1" applyFill="1" applyBorder="1" applyAlignment="1">
      <alignment horizontal="center" vertical="center" wrapText="1"/>
    </xf>
    <xf numFmtId="2" fontId="31" fillId="9" borderId="21" xfId="0" applyNumberFormat="1" applyFont="1" applyFill="1" applyBorder="1" applyAlignment="1">
      <alignment horizontal="center" vertical="center"/>
    </xf>
    <xf numFmtId="2" fontId="32" fillId="4" borderId="37" xfId="0" applyNumberFormat="1" applyFont="1" applyFill="1" applyBorder="1" applyAlignment="1">
      <alignment horizontal="center" vertical="center"/>
    </xf>
    <xf numFmtId="2" fontId="32" fillId="4" borderId="23" xfId="0" applyNumberFormat="1" applyFont="1" applyFill="1" applyBorder="1" applyAlignment="1">
      <alignment horizontal="center" vertical="center"/>
    </xf>
    <xf numFmtId="9" fontId="23" fillId="5" borderId="5" xfId="0" applyNumberFormat="1" applyFont="1" applyFill="1" applyBorder="1" applyAlignment="1">
      <alignment horizontal="center"/>
    </xf>
    <xf numFmtId="174" fontId="33" fillId="5" borderId="19" xfId="0" applyNumberFormat="1" applyFont="1" applyFill="1" applyBorder="1" applyAlignment="1">
      <alignment horizontal="center" vertical="center"/>
    </xf>
    <xf numFmtId="9" fontId="23" fillId="5" borderId="13" xfId="0" applyNumberFormat="1" applyFont="1" applyFill="1" applyBorder="1" applyAlignment="1">
      <alignment horizontal="center"/>
    </xf>
    <xf numFmtId="0" fontId="20" fillId="5" borderId="11" xfId="0" applyFont="1" applyFill="1" applyBorder="1" applyAlignment="1">
      <alignment horizontal="center"/>
    </xf>
    <xf numFmtId="1" fontId="32" fillId="5" borderId="38" xfId="0" applyNumberFormat="1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left" indent="1"/>
    </xf>
    <xf numFmtId="0" fontId="6" fillId="6" borderId="12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17" fillId="6" borderId="10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17" fillId="6" borderId="14" xfId="0" applyFont="1" applyFill="1" applyBorder="1" applyAlignment="1">
      <alignment horizontal="center"/>
    </xf>
    <xf numFmtId="2" fontId="6" fillId="6" borderId="18" xfId="0" applyNumberFormat="1" applyFont="1" applyFill="1" applyBorder="1" applyAlignment="1">
      <alignment horizontal="center"/>
    </xf>
    <xf numFmtId="0" fontId="28" fillId="6" borderId="19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6" fillId="6" borderId="34" xfId="0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 vertical="center"/>
    </xf>
    <xf numFmtId="9" fontId="5" fillId="6" borderId="13" xfId="0" applyNumberFormat="1" applyFont="1" applyFill="1" applyBorder="1" applyAlignment="1">
      <alignment horizontal="center"/>
    </xf>
    <xf numFmtId="174" fontId="30" fillId="6" borderId="19" xfId="0" applyNumberFormat="1" applyFont="1" applyFill="1" applyBorder="1" applyAlignment="1">
      <alignment horizontal="center" vertical="center"/>
    </xf>
    <xf numFmtId="2" fontId="6" fillId="6" borderId="14" xfId="0" applyNumberFormat="1" applyFont="1" applyFill="1" applyBorder="1" applyAlignment="1">
      <alignment horizontal="center" vertical="center"/>
    </xf>
    <xf numFmtId="2" fontId="7" fillId="6" borderId="13" xfId="0" applyNumberFormat="1" applyFont="1" applyFill="1" applyBorder="1" applyAlignment="1">
      <alignment horizontal="center" vertical="center"/>
    </xf>
    <xf numFmtId="2" fontId="7" fillId="6" borderId="19" xfId="0" applyNumberFormat="1" applyFont="1" applyFill="1" applyBorder="1" applyAlignment="1">
      <alignment horizontal="center"/>
    </xf>
    <xf numFmtId="2" fontId="7" fillId="6" borderId="14" xfId="0" applyNumberFormat="1" applyFont="1" applyFill="1" applyBorder="1" applyAlignment="1">
      <alignment horizontal="center"/>
    </xf>
    <xf numFmtId="2" fontId="5" fillId="6" borderId="27" xfId="0" applyNumberFormat="1" applyFont="1" applyFill="1" applyBorder="1" applyAlignment="1">
      <alignment horizontal="center"/>
    </xf>
    <xf numFmtId="2" fontId="31" fillId="6" borderId="30" xfId="0" applyNumberFormat="1" applyFont="1" applyFill="1" applyBorder="1" applyAlignment="1">
      <alignment horizontal="center" vertical="center"/>
    </xf>
    <xf numFmtId="1" fontId="31" fillId="6" borderId="38" xfId="0" applyNumberFormat="1" applyFont="1" applyFill="1" applyBorder="1" applyAlignment="1">
      <alignment horizontal="center" vertical="center"/>
    </xf>
    <xf numFmtId="0" fontId="31" fillId="6" borderId="12" xfId="0" applyFont="1" applyFill="1" applyBorder="1" applyAlignment="1">
      <alignment horizontal="center"/>
    </xf>
    <xf numFmtId="0" fontId="29" fillId="6" borderId="11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left" indent="1"/>
    </xf>
    <xf numFmtId="0" fontId="6" fillId="7" borderId="12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7" fillId="7" borderId="10" xfId="0" applyFont="1" applyFill="1" applyBorder="1" applyAlignment="1">
      <alignment horizontal="center"/>
    </xf>
    <xf numFmtId="0" fontId="17" fillId="7" borderId="14" xfId="0" applyFont="1" applyFill="1" applyBorder="1" applyAlignment="1">
      <alignment horizontal="center"/>
    </xf>
    <xf numFmtId="2" fontId="6" fillId="7" borderId="18" xfId="0" applyNumberFormat="1" applyFont="1" applyFill="1" applyBorder="1" applyAlignment="1">
      <alignment horizontal="center"/>
    </xf>
    <xf numFmtId="0" fontId="28" fillId="7" borderId="19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34" xfId="0" applyFont="1" applyFill="1" applyBorder="1" applyAlignment="1">
      <alignment horizontal="center"/>
    </xf>
    <xf numFmtId="2" fontId="2" fillId="7" borderId="10" xfId="0" applyNumberFormat="1" applyFont="1" applyFill="1" applyBorder="1" applyAlignment="1">
      <alignment horizontal="center" vertical="center"/>
    </xf>
    <xf numFmtId="9" fontId="5" fillId="7" borderId="13" xfId="0" applyNumberFormat="1" applyFont="1" applyFill="1" applyBorder="1" applyAlignment="1">
      <alignment horizontal="center"/>
    </xf>
    <xf numFmtId="174" fontId="30" fillId="7" borderId="19" xfId="0" applyNumberFormat="1" applyFont="1" applyFill="1" applyBorder="1" applyAlignment="1">
      <alignment horizontal="center" vertical="center"/>
    </xf>
    <xf numFmtId="2" fontId="1" fillId="7" borderId="14" xfId="0" applyNumberFormat="1" applyFont="1" applyFill="1" applyBorder="1" applyAlignment="1">
      <alignment horizontal="center" vertical="center"/>
    </xf>
    <xf numFmtId="2" fontId="7" fillId="7" borderId="13" xfId="0" applyNumberFormat="1" applyFont="1" applyFill="1" applyBorder="1" applyAlignment="1">
      <alignment horizontal="center" vertical="center"/>
    </xf>
    <xf numFmtId="2" fontId="7" fillId="7" borderId="19" xfId="0" applyNumberFormat="1" applyFont="1" applyFill="1" applyBorder="1" applyAlignment="1">
      <alignment horizontal="center"/>
    </xf>
    <xf numFmtId="2" fontId="7" fillId="7" borderId="14" xfId="0" applyNumberFormat="1" applyFont="1" applyFill="1" applyBorder="1" applyAlignment="1">
      <alignment horizontal="center"/>
    </xf>
    <xf numFmtId="2" fontId="5" fillId="7" borderId="27" xfId="0" applyNumberFormat="1" applyFont="1" applyFill="1" applyBorder="1" applyAlignment="1">
      <alignment horizontal="center"/>
    </xf>
    <xf numFmtId="2" fontId="31" fillId="7" borderId="30" xfId="0" applyNumberFormat="1" applyFont="1" applyFill="1" applyBorder="1" applyAlignment="1">
      <alignment horizontal="center" vertical="center"/>
    </xf>
    <xf numFmtId="1" fontId="31" fillId="7" borderId="38" xfId="0" applyNumberFormat="1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horizontal="center"/>
    </xf>
    <xf numFmtId="0" fontId="18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left" indent="1"/>
    </xf>
    <xf numFmtId="0" fontId="6" fillId="8" borderId="12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17" fillId="8" borderId="10" xfId="0" applyFont="1" applyFill="1" applyBorder="1" applyAlignment="1">
      <alignment horizontal="center"/>
    </xf>
    <xf numFmtId="0" fontId="17" fillId="8" borderId="14" xfId="0" applyFont="1" applyFill="1" applyBorder="1" applyAlignment="1">
      <alignment horizontal="center"/>
    </xf>
    <xf numFmtId="2" fontId="6" fillId="8" borderId="18" xfId="0" applyNumberFormat="1" applyFont="1" applyFill="1" applyBorder="1" applyAlignment="1">
      <alignment horizontal="center"/>
    </xf>
    <xf numFmtId="0" fontId="28" fillId="8" borderId="19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8" borderId="34" xfId="0" applyFont="1" applyFill="1" applyBorder="1" applyAlignment="1">
      <alignment horizontal="center"/>
    </xf>
    <xf numFmtId="2" fontId="2" fillId="8" borderId="10" xfId="0" applyNumberFormat="1" applyFont="1" applyFill="1" applyBorder="1" applyAlignment="1">
      <alignment horizontal="center" vertical="center"/>
    </xf>
    <xf numFmtId="9" fontId="5" fillId="8" borderId="13" xfId="0" applyNumberFormat="1" applyFont="1" applyFill="1" applyBorder="1" applyAlignment="1">
      <alignment horizontal="center"/>
    </xf>
    <xf numFmtId="174" fontId="30" fillId="8" borderId="19" xfId="0" applyNumberFormat="1" applyFont="1" applyFill="1" applyBorder="1" applyAlignment="1">
      <alignment horizontal="center" vertical="center"/>
    </xf>
    <xf numFmtId="2" fontId="1" fillId="8" borderId="14" xfId="0" applyNumberFormat="1" applyFont="1" applyFill="1" applyBorder="1" applyAlignment="1">
      <alignment horizontal="center" vertical="center"/>
    </xf>
    <xf numFmtId="2" fontId="7" fillId="8" borderId="13" xfId="0" applyNumberFormat="1" applyFont="1" applyFill="1" applyBorder="1" applyAlignment="1">
      <alignment horizontal="center" vertical="center"/>
    </xf>
    <xf numFmtId="2" fontId="7" fillId="8" borderId="19" xfId="0" applyNumberFormat="1" applyFont="1" applyFill="1" applyBorder="1" applyAlignment="1">
      <alignment horizontal="center"/>
    </xf>
    <xf numFmtId="2" fontId="7" fillId="8" borderId="14" xfId="0" applyNumberFormat="1" applyFont="1" applyFill="1" applyBorder="1" applyAlignment="1">
      <alignment horizontal="center"/>
    </xf>
    <xf numFmtId="2" fontId="5" fillId="6" borderId="14" xfId="0" applyNumberFormat="1" applyFont="1" applyFill="1" applyBorder="1" applyAlignment="1">
      <alignment horizontal="center"/>
    </xf>
    <xf numFmtId="0" fontId="34" fillId="8" borderId="27" xfId="0" applyFont="1" applyFill="1" applyBorder="1" applyAlignment="1">
      <alignment horizontal="center"/>
    </xf>
    <xf numFmtId="2" fontId="31" fillId="6" borderId="14" xfId="0" applyNumberFormat="1" applyFont="1" applyFill="1" applyBorder="1" applyAlignment="1">
      <alignment horizontal="center" vertical="center"/>
    </xf>
    <xf numFmtId="0" fontId="34" fillId="8" borderId="30" xfId="0" applyFont="1" applyFill="1" applyBorder="1" applyAlignment="1">
      <alignment horizontal="center"/>
    </xf>
    <xf numFmtId="1" fontId="31" fillId="6" borderId="14" xfId="0" applyNumberFormat="1" applyFont="1" applyFill="1" applyBorder="1" applyAlignment="1">
      <alignment horizontal="center" vertical="center"/>
    </xf>
    <xf numFmtId="0" fontId="34" fillId="8" borderId="38" xfId="0" applyFont="1" applyFill="1" applyBorder="1" applyAlignment="1">
      <alignment horizontal="center"/>
    </xf>
    <xf numFmtId="0" fontId="31" fillId="6" borderId="14" xfId="0" applyFont="1" applyFill="1" applyBorder="1" applyAlignment="1">
      <alignment horizontal="center"/>
    </xf>
    <xf numFmtId="0" fontId="34" fillId="8" borderId="12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 wrapText="1"/>
    </xf>
    <xf numFmtId="2" fontId="5" fillId="8" borderId="14" xfId="0" applyNumberFormat="1" applyFont="1" applyFill="1" applyBorder="1" applyAlignment="1">
      <alignment horizontal="center"/>
    </xf>
    <xf numFmtId="2" fontId="31" fillId="8" borderId="14" xfId="0" applyNumberFormat="1" applyFont="1" applyFill="1" applyBorder="1" applyAlignment="1">
      <alignment horizontal="center" vertical="center"/>
    </xf>
    <xf numFmtId="1" fontId="31" fillId="8" borderId="14" xfId="0" applyNumberFormat="1" applyFont="1" applyFill="1" applyBorder="1" applyAlignment="1">
      <alignment horizontal="center" vertical="center"/>
    </xf>
    <xf numFmtId="0" fontId="31" fillId="8" borderId="14" xfId="0" applyFont="1" applyFill="1" applyBorder="1" applyAlignment="1">
      <alignment horizontal="center"/>
    </xf>
    <xf numFmtId="0" fontId="21" fillId="4" borderId="34" xfId="0" applyFont="1" applyFill="1" applyBorder="1" applyAlignment="1">
      <alignment horizontal="center"/>
    </xf>
    <xf numFmtId="2" fontId="20" fillId="4" borderId="10" xfId="0" applyNumberFormat="1" applyFont="1" applyFill="1" applyBorder="1" applyAlignment="1">
      <alignment horizontal="center" vertical="center"/>
    </xf>
    <xf numFmtId="9" fontId="23" fillId="4" borderId="13" xfId="0" applyNumberFormat="1" applyFont="1" applyFill="1" applyBorder="1" applyAlignment="1">
      <alignment horizontal="center"/>
    </xf>
    <xf numFmtId="174" fontId="33" fillId="4" borderId="19" xfId="0" applyNumberFormat="1" applyFont="1" applyFill="1" applyBorder="1" applyAlignment="1">
      <alignment horizontal="center" vertical="center"/>
    </xf>
    <xf numFmtId="2" fontId="20" fillId="4" borderId="13" xfId="0" applyNumberFormat="1" applyFont="1" applyFill="1" applyBorder="1" applyAlignment="1">
      <alignment horizontal="center" vertical="center"/>
    </xf>
    <xf numFmtId="2" fontId="20" fillId="4" borderId="19" xfId="0" applyNumberFormat="1" applyFont="1" applyFill="1" applyBorder="1" applyAlignment="1">
      <alignment horizontal="center"/>
    </xf>
    <xf numFmtId="2" fontId="20" fillId="4" borderId="14" xfId="0" applyNumberFormat="1" applyFont="1" applyFill="1" applyBorder="1" applyAlignment="1">
      <alignment horizontal="center"/>
    </xf>
    <xf numFmtId="2" fontId="23" fillId="4" borderId="14" xfId="0" applyNumberFormat="1" applyFont="1" applyFill="1" applyBorder="1" applyAlignment="1">
      <alignment horizontal="center"/>
    </xf>
    <xf numFmtId="2" fontId="32" fillId="4" borderId="14" xfId="0" applyNumberFormat="1" applyFont="1" applyFill="1" applyBorder="1" applyAlignment="1">
      <alignment horizontal="center" vertical="center"/>
    </xf>
    <xf numFmtId="1" fontId="32" fillId="4" borderId="14" xfId="0" applyNumberFormat="1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/>
    </xf>
    <xf numFmtId="2" fontId="20" fillId="4" borderId="6" xfId="0" applyNumberFormat="1" applyFont="1" applyFill="1" applyBorder="1" applyAlignment="1">
      <alignment horizontal="center" vertical="center"/>
    </xf>
    <xf numFmtId="9" fontId="23" fillId="4" borderId="8" xfId="0" applyNumberFormat="1" applyFont="1" applyFill="1" applyBorder="1" applyAlignment="1">
      <alignment horizontal="center"/>
    </xf>
    <xf numFmtId="174" fontId="33" fillId="4" borderId="20" xfId="0" applyNumberFormat="1" applyFont="1" applyFill="1" applyBorder="1" applyAlignment="1">
      <alignment horizontal="center" vertical="center"/>
    </xf>
    <xf numFmtId="0" fontId="29" fillId="8" borderId="11" xfId="0" applyFont="1" applyFill="1" applyBorder="1" applyAlignment="1">
      <alignment horizontal="center"/>
    </xf>
    <xf numFmtId="2" fontId="23" fillId="5" borderId="14" xfId="0" applyNumberFormat="1" applyFont="1" applyFill="1" applyBorder="1" applyAlignment="1">
      <alignment horizontal="center"/>
    </xf>
    <xf numFmtId="2" fontId="5" fillId="8" borderId="27" xfId="0" applyNumberFormat="1" applyFont="1" applyFill="1" applyBorder="1" applyAlignment="1">
      <alignment horizontal="center"/>
    </xf>
    <xf numFmtId="2" fontId="32" fillId="5" borderId="14" xfId="0" applyNumberFormat="1" applyFont="1" applyFill="1" applyBorder="1" applyAlignment="1">
      <alignment horizontal="center" vertical="center"/>
    </xf>
    <xf numFmtId="2" fontId="31" fillId="8" borderId="30" xfId="0" applyNumberFormat="1" applyFont="1" applyFill="1" applyBorder="1" applyAlignment="1">
      <alignment horizontal="center" vertical="center"/>
    </xf>
    <xf numFmtId="1" fontId="32" fillId="5" borderId="14" xfId="0" applyNumberFormat="1" applyFont="1" applyFill="1" applyBorder="1" applyAlignment="1">
      <alignment horizontal="center" vertical="center"/>
    </xf>
    <xf numFmtId="1" fontId="31" fillId="8" borderId="38" xfId="0" applyNumberFormat="1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horizontal="center"/>
    </xf>
    <xf numFmtId="0" fontId="31" fillId="8" borderId="12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3" fillId="9" borderId="41" xfId="0" applyFont="1" applyFill="1" applyBorder="1" applyAlignment="1">
      <alignment horizontal="center" vertical="center" wrapText="1"/>
    </xf>
    <xf numFmtId="0" fontId="3" fillId="9" borderId="28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wrapText="1"/>
    </xf>
    <xf numFmtId="0" fontId="24" fillId="0" borderId="43" xfId="0" applyFont="1" applyBorder="1" applyAlignment="1">
      <alignment horizontal="center" wrapText="1"/>
    </xf>
    <xf numFmtId="0" fontId="24" fillId="0" borderId="44" xfId="0" applyFont="1" applyBorder="1" applyAlignment="1">
      <alignment horizontal="center" wrapText="1"/>
    </xf>
    <xf numFmtId="0" fontId="0" fillId="4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tabSelected="1" zoomScale="55" zoomScaleNormal="55" workbookViewId="0" topLeftCell="A1">
      <selection activeCell="T33" sqref="T33"/>
    </sheetView>
  </sheetViews>
  <sheetFormatPr defaultColWidth="9.140625" defaultRowHeight="12.75"/>
  <cols>
    <col min="1" max="1" width="2.7109375" style="13" customWidth="1"/>
    <col min="2" max="2" width="6.7109375" style="3" customWidth="1"/>
    <col min="3" max="3" width="31.28125" style="2" customWidth="1"/>
    <col min="4" max="4" width="13.7109375" style="2" customWidth="1"/>
    <col min="5" max="5" width="10.28125" style="2" customWidth="1"/>
    <col min="6" max="6" width="10.7109375" style="2" customWidth="1"/>
    <col min="7" max="7" width="10.421875" style="2" customWidth="1"/>
    <col min="8" max="8" width="10.28125" style="2" customWidth="1"/>
    <col min="9" max="10" width="10.140625" style="2" customWidth="1"/>
    <col min="11" max="11" width="9.28125" style="2" customWidth="1"/>
    <col min="12" max="12" width="7.00390625" style="2" customWidth="1"/>
    <col min="13" max="13" width="6.8515625" style="2" customWidth="1"/>
    <col min="14" max="14" width="11.28125" style="2" customWidth="1"/>
    <col min="15" max="15" width="13.7109375" style="2" customWidth="1"/>
    <col min="16" max="16" width="17.00390625" style="2" customWidth="1"/>
    <col min="17" max="17" width="7.7109375" style="2" customWidth="1"/>
    <col min="18" max="18" width="7.421875" style="5" customWidth="1"/>
    <col min="19" max="19" width="9.57421875" style="2" customWidth="1"/>
    <col min="20" max="20" width="9.7109375" style="6" customWidth="1"/>
    <col min="21" max="21" width="8.57421875" style="2" customWidth="1"/>
    <col min="22" max="22" width="9.140625" style="2" customWidth="1"/>
    <col min="23" max="23" width="9.28125" style="2" customWidth="1"/>
    <col min="24" max="24" width="9.140625" style="2" customWidth="1"/>
    <col min="25" max="25" width="9.421875" style="2" customWidth="1"/>
    <col min="26" max="26" width="12.421875" style="2" customWidth="1"/>
    <col min="27" max="27" width="12.28125" style="2" customWidth="1"/>
    <col min="28" max="28" width="10.00390625" style="2" customWidth="1"/>
    <col min="29" max="29" width="15.57421875" style="2" customWidth="1"/>
    <col min="30" max="16384" width="9.140625" style="7" customWidth="1"/>
  </cols>
  <sheetData>
    <row r="1" spans="3:26" ht="43.5" customHeight="1" thickBot="1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253" t="s">
        <v>52</v>
      </c>
      <c r="S1" s="254"/>
      <c r="T1" s="254"/>
      <c r="U1" s="255"/>
      <c r="W1" s="253" t="s">
        <v>53</v>
      </c>
      <c r="X1" s="254"/>
      <c r="Y1" s="254"/>
      <c r="Z1" s="255"/>
    </row>
    <row r="2" spans="3:26" ht="39" customHeight="1" thickBot="1">
      <c r="C2" s="96" t="s">
        <v>59</v>
      </c>
      <c r="D2" s="66" t="s">
        <v>58</v>
      </c>
      <c r="R2" s="44" t="s">
        <v>25</v>
      </c>
      <c r="S2" s="45" t="s">
        <v>24</v>
      </c>
      <c r="T2" s="46" t="s">
        <v>26</v>
      </c>
      <c r="U2" s="47" t="s">
        <v>27</v>
      </c>
      <c r="W2" s="253" t="s">
        <v>54</v>
      </c>
      <c r="X2" s="254"/>
      <c r="Y2" s="254"/>
      <c r="Z2" s="255"/>
    </row>
    <row r="3" spans="3:26" ht="68.25" customHeight="1" thickBot="1">
      <c r="C3" s="250" t="s">
        <v>57</v>
      </c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67"/>
      <c r="R3" s="40"/>
      <c r="S3" s="41"/>
      <c r="T3" s="42"/>
      <c r="U3" s="43"/>
      <c r="W3" s="256"/>
      <c r="X3" s="256"/>
      <c r="Y3" s="256"/>
      <c r="Z3" s="256"/>
    </row>
    <row r="4" ht="5.25" customHeight="1" thickBot="1">
      <c r="C4" s="4"/>
    </row>
    <row r="5" spans="16:17" ht="16.5" hidden="1" thickBot="1">
      <c r="P5" s="1"/>
      <c r="Q5" s="1"/>
    </row>
    <row r="6" spans="1:29" ht="66" customHeight="1">
      <c r="A6" s="14"/>
      <c r="B6" s="8" t="s">
        <v>16</v>
      </c>
      <c r="C6" s="16" t="s">
        <v>56</v>
      </c>
      <c r="D6" s="17" t="s">
        <v>1</v>
      </c>
      <c r="E6" s="8" t="s">
        <v>0</v>
      </c>
      <c r="F6" s="18" t="s">
        <v>9</v>
      </c>
      <c r="G6" s="8" t="s">
        <v>3</v>
      </c>
      <c r="H6" s="9" t="s">
        <v>4</v>
      </c>
      <c r="I6" s="9" t="s">
        <v>10</v>
      </c>
      <c r="J6" s="9" t="s">
        <v>55</v>
      </c>
      <c r="K6" s="18" t="s">
        <v>11</v>
      </c>
      <c r="L6" s="8" t="s">
        <v>7</v>
      </c>
      <c r="M6" s="18" t="s">
        <v>8</v>
      </c>
      <c r="N6" s="17" t="s">
        <v>2</v>
      </c>
      <c r="O6" s="19" t="s">
        <v>5</v>
      </c>
      <c r="P6" s="19" t="s">
        <v>15</v>
      </c>
      <c r="Q6" s="246" t="s">
        <v>12</v>
      </c>
      <c r="R6" s="247"/>
      <c r="S6" s="10" t="s">
        <v>13</v>
      </c>
      <c r="T6" s="11" t="s">
        <v>14</v>
      </c>
      <c r="U6" s="12" t="s">
        <v>18</v>
      </c>
      <c r="V6" s="12" t="s">
        <v>19</v>
      </c>
      <c r="W6" s="12" t="s">
        <v>20</v>
      </c>
      <c r="X6" s="12" t="s">
        <v>21</v>
      </c>
      <c r="Y6" s="12" t="s">
        <v>22</v>
      </c>
      <c r="Z6" s="12" t="s">
        <v>23</v>
      </c>
      <c r="AA6" s="92" t="s">
        <v>14</v>
      </c>
      <c r="AB6" s="137"/>
      <c r="AC6" s="248" t="s">
        <v>17</v>
      </c>
    </row>
    <row r="7" spans="2:29" ht="27" customHeight="1" thickBot="1">
      <c r="B7" s="20"/>
      <c r="C7" s="218" t="s">
        <v>6</v>
      </c>
      <c r="D7" s="21">
        <v>5</v>
      </c>
      <c r="E7" s="22">
        <v>3</v>
      </c>
      <c r="F7" s="23">
        <v>7</v>
      </c>
      <c r="G7" s="48">
        <v>10</v>
      </c>
      <c r="H7" s="49">
        <v>10</v>
      </c>
      <c r="I7" s="49">
        <v>10</v>
      </c>
      <c r="J7" s="49">
        <v>10</v>
      </c>
      <c r="K7" s="50">
        <f>(G7+H7+I7+G7)/4</f>
        <v>10</v>
      </c>
      <c r="L7" s="22">
        <v>10</v>
      </c>
      <c r="M7" s="23">
        <v>10</v>
      </c>
      <c r="N7" s="21">
        <v>5</v>
      </c>
      <c r="O7" s="77">
        <f>L7+E7+D7+N7+K7+M7+7</f>
        <v>50</v>
      </c>
      <c r="P7" s="71">
        <f>O7/$O$7</f>
        <v>1</v>
      </c>
      <c r="Q7" s="68"/>
      <c r="R7" s="72">
        <v>25</v>
      </c>
      <c r="S7" s="73">
        <f>2.5*(L7+M7)/2</f>
        <v>25</v>
      </c>
      <c r="T7" s="79">
        <f>SUM(R7:S7,O7)</f>
        <v>100</v>
      </c>
      <c r="U7" s="83">
        <f>D7</f>
        <v>5</v>
      </c>
      <c r="V7" s="83">
        <f>E7+F7</f>
        <v>10</v>
      </c>
      <c r="W7" s="83">
        <f>K7</f>
        <v>10</v>
      </c>
      <c r="X7" s="83">
        <f>L7+M7</f>
        <v>20</v>
      </c>
      <c r="Y7" s="83">
        <f>N7</f>
        <v>5</v>
      </c>
      <c r="Z7" s="24">
        <f>SUM(R7,S7)</f>
        <v>50</v>
      </c>
      <c r="AA7" s="93">
        <f>SUM(U7:Z7)</f>
        <v>100</v>
      </c>
      <c r="AB7" s="138"/>
      <c r="AC7" s="249"/>
    </row>
    <row r="8" spans="2:29" ht="29.25" customHeight="1">
      <c r="B8" s="97">
        <v>1</v>
      </c>
      <c r="C8" s="98" t="s">
        <v>28</v>
      </c>
      <c r="D8" s="99">
        <v>5</v>
      </c>
      <c r="E8" s="100">
        <v>3</v>
      </c>
      <c r="F8" s="101">
        <v>4.2</v>
      </c>
      <c r="G8" s="102">
        <v>10</v>
      </c>
      <c r="H8" s="103">
        <v>10</v>
      </c>
      <c r="I8" s="103">
        <v>10</v>
      </c>
      <c r="J8" s="103">
        <v>6</v>
      </c>
      <c r="K8" s="104">
        <f>(G8+H8+I8+J8)/4</f>
        <v>9</v>
      </c>
      <c r="L8" s="105">
        <v>8.2</v>
      </c>
      <c r="M8" s="106">
        <v>12</v>
      </c>
      <c r="N8" s="107">
        <v>6</v>
      </c>
      <c r="O8" s="108">
        <f>L8+E8+D8+N8+K8+M8+F8</f>
        <v>47.400000000000006</v>
      </c>
      <c r="P8" s="109">
        <f>O8/$O$7</f>
        <v>0.9480000000000001</v>
      </c>
      <c r="Q8" s="110">
        <v>1</v>
      </c>
      <c r="R8" s="111">
        <f>Q8*25</f>
        <v>25</v>
      </c>
      <c r="S8" s="111">
        <f>2.5*(L8+M8)/2</f>
        <v>25.25</v>
      </c>
      <c r="T8" s="112">
        <f>R8+S8</f>
        <v>50.25</v>
      </c>
      <c r="U8" s="113">
        <f>D8</f>
        <v>5</v>
      </c>
      <c r="V8" s="114">
        <f>E8+F8</f>
        <v>7.2</v>
      </c>
      <c r="W8" s="114">
        <f>K8</f>
        <v>9</v>
      </c>
      <c r="X8" s="114">
        <f>L8+M8</f>
        <v>20.2</v>
      </c>
      <c r="Y8" s="114">
        <f>N8</f>
        <v>6</v>
      </c>
      <c r="Z8" s="115">
        <f>T8</f>
        <v>50.25</v>
      </c>
      <c r="AA8" s="116">
        <f>O8+Z8</f>
        <v>97.65</v>
      </c>
      <c r="AB8" s="145">
        <v>98</v>
      </c>
      <c r="AC8" s="117">
        <v>10</v>
      </c>
    </row>
    <row r="9" spans="2:29" ht="29.25" customHeight="1">
      <c r="B9" s="118">
        <v>7</v>
      </c>
      <c r="C9" s="119" t="s">
        <v>34</v>
      </c>
      <c r="D9" s="120">
        <v>5</v>
      </c>
      <c r="E9" s="121">
        <v>3</v>
      </c>
      <c r="F9" s="122">
        <v>4.9</v>
      </c>
      <c r="G9" s="123">
        <v>10</v>
      </c>
      <c r="H9" s="124">
        <v>10</v>
      </c>
      <c r="I9" s="124">
        <v>9</v>
      </c>
      <c r="J9" s="124">
        <v>6</v>
      </c>
      <c r="K9" s="104">
        <f>(G9+H9+I9+J9)/4</f>
        <v>8.75</v>
      </c>
      <c r="L9" s="125">
        <v>9.3</v>
      </c>
      <c r="M9" s="126">
        <v>11</v>
      </c>
      <c r="N9" s="127">
        <v>8</v>
      </c>
      <c r="O9" s="128">
        <f>L9+E9+D9+N9+K9+M9+F9</f>
        <v>49.949999999999996</v>
      </c>
      <c r="P9" s="129">
        <f>O9/$O$7</f>
        <v>0.9989999999999999</v>
      </c>
      <c r="Q9" s="130">
        <v>0.83</v>
      </c>
      <c r="R9" s="131">
        <f>Q9*25</f>
        <v>20.75</v>
      </c>
      <c r="S9" s="131">
        <f>2.5*(L9+M9)/2</f>
        <v>25.375</v>
      </c>
      <c r="T9" s="132">
        <f>R9+S9</f>
        <v>46.125</v>
      </c>
      <c r="U9" s="113">
        <f>D9</f>
        <v>5</v>
      </c>
      <c r="V9" s="114">
        <f>E9+F9</f>
        <v>7.9</v>
      </c>
      <c r="W9" s="114">
        <f>K9</f>
        <v>8.75</v>
      </c>
      <c r="X9" s="114">
        <f>L9+M9</f>
        <v>20.3</v>
      </c>
      <c r="Y9" s="114">
        <f>N9</f>
        <v>8</v>
      </c>
      <c r="Z9" s="115">
        <f>T9</f>
        <v>46.125</v>
      </c>
      <c r="AA9" s="116">
        <f>O9+Z9</f>
        <v>96.07499999999999</v>
      </c>
      <c r="AB9" s="145">
        <v>96</v>
      </c>
      <c r="AC9" s="133">
        <v>10</v>
      </c>
    </row>
    <row r="10" spans="2:29" ht="29.25" customHeight="1" thickBot="1">
      <c r="B10" s="118">
        <v>4</v>
      </c>
      <c r="C10" s="119" t="s">
        <v>31</v>
      </c>
      <c r="D10" s="120">
        <v>5</v>
      </c>
      <c r="E10" s="121">
        <v>3</v>
      </c>
      <c r="F10" s="122">
        <v>9</v>
      </c>
      <c r="G10" s="123">
        <v>10</v>
      </c>
      <c r="H10" s="124">
        <v>10</v>
      </c>
      <c r="I10" s="124">
        <v>9</v>
      </c>
      <c r="J10" s="124">
        <v>7</v>
      </c>
      <c r="K10" s="104">
        <f>(G10+H10+I10+J10)/4</f>
        <v>9</v>
      </c>
      <c r="L10" s="125">
        <v>9.5</v>
      </c>
      <c r="M10" s="126">
        <v>10.8</v>
      </c>
      <c r="N10" s="127">
        <v>8</v>
      </c>
      <c r="O10" s="135">
        <f>L10+E10+D10+N10+K10+M10+F10</f>
        <v>54.3</v>
      </c>
      <c r="P10" s="136">
        <f>O10/$O$7</f>
        <v>1.0859999999999999</v>
      </c>
      <c r="Q10" s="130">
        <v>0.633</v>
      </c>
      <c r="R10" s="131">
        <f>Q10*25</f>
        <v>15.825</v>
      </c>
      <c r="S10" s="131">
        <f>2.5*(L10+M10)/2</f>
        <v>25.375</v>
      </c>
      <c r="T10" s="132">
        <f>R10+S10</f>
        <v>41.2</v>
      </c>
      <c r="U10" s="113">
        <f>D10</f>
        <v>5</v>
      </c>
      <c r="V10" s="114">
        <f>E10+F10</f>
        <v>12</v>
      </c>
      <c r="W10" s="114">
        <f>K10</f>
        <v>9</v>
      </c>
      <c r="X10" s="114">
        <f>L10+M10</f>
        <v>20.3</v>
      </c>
      <c r="Y10" s="114">
        <f>N10</f>
        <v>8</v>
      </c>
      <c r="Z10" s="115">
        <f>T10</f>
        <v>41.2</v>
      </c>
      <c r="AA10" s="116">
        <f>O10+Z10</f>
        <v>95.5</v>
      </c>
      <c r="AB10" s="145">
        <v>95</v>
      </c>
      <c r="AC10" s="133">
        <v>10</v>
      </c>
    </row>
    <row r="11" spans="2:29" ht="29.25" customHeight="1">
      <c r="B11" s="118">
        <v>9</v>
      </c>
      <c r="C11" s="119" t="s">
        <v>36</v>
      </c>
      <c r="D11" s="120">
        <v>5</v>
      </c>
      <c r="E11" s="121">
        <v>3</v>
      </c>
      <c r="F11" s="122">
        <v>6</v>
      </c>
      <c r="G11" s="123">
        <v>10</v>
      </c>
      <c r="H11" s="124">
        <v>10</v>
      </c>
      <c r="I11" s="124">
        <v>10</v>
      </c>
      <c r="J11" s="124">
        <v>2.5</v>
      </c>
      <c r="K11" s="104">
        <f>(G11+H11+I11+J11)/4</f>
        <v>8.125</v>
      </c>
      <c r="L11" s="125">
        <v>7.4</v>
      </c>
      <c r="M11" s="126">
        <v>9</v>
      </c>
      <c r="N11" s="127">
        <v>8</v>
      </c>
      <c r="O11" s="108">
        <f>L11+E11+D11+N11+K11+M11+F11</f>
        <v>46.525</v>
      </c>
      <c r="P11" s="141">
        <f>O11/$O$7</f>
        <v>0.9305</v>
      </c>
      <c r="Q11" s="142">
        <v>0.875</v>
      </c>
      <c r="R11" s="131">
        <f>Q11*25</f>
        <v>21.875</v>
      </c>
      <c r="S11" s="131">
        <v>25</v>
      </c>
      <c r="T11" s="132">
        <f>R11+S11</f>
        <v>46.875</v>
      </c>
      <c r="U11" s="113">
        <f>D11</f>
        <v>5</v>
      </c>
      <c r="V11" s="114">
        <f>E11+F11</f>
        <v>9</v>
      </c>
      <c r="W11" s="114">
        <f>K11</f>
        <v>8.125</v>
      </c>
      <c r="X11" s="114">
        <f>L11+M11</f>
        <v>16.4</v>
      </c>
      <c r="Y11" s="114">
        <f>N11</f>
        <v>8</v>
      </c>
      <c r="Z11" s="115">
        <f>T11</f>
        <v>46.875</v>
      </c>
      <c r="AA11" s="116">
        <f>O11+Z11</f>
        <v>93.4</v>
      </c>
      <c r="AB11" s="145">
        <v>93</v>
      </c>
      <c r="AC11" s="133">
        <v>9</v>
      </c>
    </row>
    <row r="12" spans="2:29" ht="29.25" customHeight="1">
      <c r="B12" s="118">
        <v>2</v>
      </c>
      <c r="C12" s="119" t="s">
        <v>29</v>
      </c>
      <c r="D12" s="120">
        <v>5</v>
      </c>
      <c r="E12" s="121">
        <v>2</v>
      </c>
      <c r="F12" s="122">
        <v>9</v>
      </c>
      <c r="G12" s="123">
        <v>10</v>
      </c>
      <c r="H12" s="124">
        <v>9</v>
      </c>
      <c r="I12" s="124">
        <v>10</v>
      </c>
      <c r="J12" s="124">
        <v>5</v>
      </c>
      <c r="K12" s="104">
        <f>(G12+H12+I12+J12)/4</f>
        <v>8.5</v>
      </c>
      <c r="L12" s="134">
        <v>8.5</v>
      </c>
      <c r="M12" s="126">
        <v>8.9</v>
      </c>
      <c r="N12" s="127">
        <v>7</v>
      </c>
      <c r="O12" s="128">
        <f>L12+E12+D12+N12+K12+M12+F12</f>
        <v>48.9</v>
      </c>
      <c r="P12" s="143">
        <f>O12/$O$7</f>
        <v>0.978</v>
      </c>
      <c r="Q12" s="142">
        <v>0.6</v>
      </c>
      <c r="R12" s="131">
        <f>Q12*25</f>
        <v>15</v>
      </c>
      <c r="S12" s="131">
        <f>2.5*(L12+M12)/2</f>
        <v>21.75</v>
      </c>
      <c r="T12" s="132">
        <f>R12+S12</f>
        <v>36.75</v>
      </c>
      <c r="U12" s="113">
        <f>D12</f>
        <v>5</v>
      </c>
      <c r="V12" s="114">
        <f>E12+F12</f>
        <v>11</v>
      </c>
      <c r="W12" s="114">
        <f>K12</f>
        <v>8.5</v>
      </c>
      <c r="X12" s="114">
        <f>L12+M12</f>
        <v>17.4</v>
      </c>
      <c r="Y12" s="114">
        <f>N12</f>
        <v>7</v>
      </c>
      <c r="Z12" s="115">
        <f>T12</f>
        <v>36.75</v>
      </c>
      <c r="AA12" s="116">
        <f>O12+Z12</f>
        <v>85.65</v>
      </c>
      <c r="AB12" s="145">
        <v>86</v>
      </c>
      <c r="AC12" s="133">
        <v>9</v>
      </c>
    </row>
    <row r="13" spans="2:29" ht="29.25" customHeight="1">
      <c r="B13" s="118">
        <v>10</v>
      </c>
      <c r="C13" s="119" t="s">
        <v>37</v>
      </c>
      <c r="D13" s="120">
        <v>5</v>
      </c>
      <c r="E13" s="121">
        <v>2</v>
      </c>
      <c r="F13" s="122">
        <v>4.6</v>
      </c>
      <c r="G13" s="123">
        <v>9</v>
      </c>
      <c r="H13" s="124">
        <v>10</v>
      </c>
      <c r="I13" s="124">
        <v>10</v>
      </c>
      <c r="J13" s="124">
        <v>2.5</v>
      </c>
      <c r="K13" s="104">
        <f>(G13+H13+I13+J13)/4</f>
        <v>7.875</v>
      </c>
      <c r="L13" s="125">
        <v>8</v>
      </c>
      <c r="M13" s="126">
        <v>6.6</v>
      </c>
      <c r="N13" s="127">
        <v>7</v>
      </c>
      <c r="O13" s="128">
        <f>L13+E13+D13+N13+K13+M13+F13</f>
        <v>41.075</v>
      </c>
      <c r="P13" s="143">
        <f>O13/$O$7</f>
        <v>0.8215</v>
      </c>
      <c r="Q13" s="142">
        <v>0.566</v>
      </c>
      <c r="R13" s="131">
        <f>Q13*25</f>
        <v>14.149999999999999</v>
      </c>
      <c r="S13" s="131">
        <v>21</v>
      </c>
      <c r="T13" s="132">
        <f>R13+S13</f>
        <v>35.15</v>
      </c>
      <c r="U13" s="113">
        <f>D13</f>
        <v>5</v>
      </c>
      <c r="V13" s="114">
        <f>E13+F13</f>
        <v>6.6</v>
      </c>
      <c r="W13" s="114">
        <f>K13</f>
        <v>7.875</v>
      </c>
      <c r="X13" s="114">
        <f>L13+M13</f>
        <v>14.6</v>
      </c>
      <c r="Y13" s="114">
        <f>N13</f>
        <v>7</v>
      </c>
      <c r="Z13" s="115">
        <f>T13</f>
        <v>35.15</v>
      </c>
      <c r="AA13" s="116">
        <f>O13+Z13</f>
        <v>76.225</v>
      </c>
      <c r="AB13" s="145">
        <v>76</v>
      </c>
      <c r="AC13" s="133">
        <v>8</v>
      </c>
    </row>
    <row r="14" spans="2:29" ht="29.25" customHeight="1">
      <c r="B14" s="118">
        <v>8</v>
      </c>
      <c r="C14" s="119" t="s">
        <v>35</v>
      </c>
      <c r="D14" s="120">
        <v>5</v>
      </c>
      <c r="E14" s="121">
        <v>3</v>
      </c>
      <c r="F14" s="122">
        <v>4</v>
      </c>
      <c r="G14" s="123">
        <v>9</v>
      </c>
      <c r="H14" s="124">
        <v>5</v>
      </c>
      <c r="I14" s="124">
        <v>9</v>
      </c>
      <c r="J14" s="124">
        <v>5</v>
      </c>
      <c r="K14" s="104">
        <f>(G14+H14+I14+J14)/4</f>
        <v>7</v>
      </c>
      <c r="L14" s="134">
        <v>9.2</v>
      </c>
      <c r="M14" s="126">
        <v>8.3</v>
      </c>
      <c r="N14" s="127">
        <v>5</v>
      </c>
      <c r="O14" s="128">
        <f>L14+E14+D14+N14+K14+M14+F14</f>
        <v>41.5</v>
      </c>
      <c r="P14" s="143">
        <f>O14/$O$7</f>
        <v>0.83</v>
      </c>
      <c r="Q14" s="142">
        <v>0.475</v>
      </c>
      <c r="R14" s="131">
        <f>Q14*25</f>
        <v>11.875</v>
      </c>
      <c r="S14" s="131">
        <f>2.5*(L14+M14)/2</f>
        <v>21.875</v>
      </c>
      <c r="T14" s="132">
        <f>R14+S14</f>
        <v>33.75</v>
      </c>
      <c r="U14" s="113">
        <f>D14</f>
        <v>5</v>
      </c>
      <c r="V14" s="114">
        <f>E14+F14</f>
        <v>7</v>
      </c>
      <c r="W14" s="114">
        <f>K14</f>
        <v>7</v>
      </c>
      <c r="X14" s="114">
        <f>L14+M14</f>
        <v>17.5</v>
      </c>
      <c r="Y14" s="114">
        <f>N14</f>
        <v>5</v>
      </c>
      <c r="Z14" s="115">
        <f>T14</f>
        <v>33.75</v>
      </c>
      <c r="AA14" s="116">
        <v>76</v>
      </c>
      <c r="AB14" s="145">
        <v>76</v>
      </c>
      <c r="AC14" s="133">
        <v>8</v>
      </c>
    </row>
    <row r="15" spans="2:29" ht="29.25" customHeight="1">
      <c r="B15" s="118">
        <v>3</v>
      </c>
      <c r="C15" s="119" t="s">
        <v>30</v>
      </c>
      <c r="D15" s="120">
        <v>5</v>
      </c>
      <c r="E15" s="121">
        <v>0</v>
      </c>
      <c r="F15" s="144">
        <v>5</v>
      </c>
      <c r="G15" s="123">
        <v>10</v>
      </c>
      <c r="H15" s="124">
        <v>10</v>
      </c>
      <c r="I15" s="124">
        <v>10</v>
      </c>
      <c r="J15" s="124">
        <v>3</v>
      </c>
      <c r="K15" s="104">
        <f>(G15+H15+I15+J15)/4</f>
        <v>8.25</v>
      </c>
      <c r="L15" s="134">
        <v>8.5</v>
      </c>
      <c r="M15" s="126">
        <v>8.2</v>
      </c>
      <c r="N15" s="127">
        <v>1</v>
      </c>
      <c r="O15" s="128">
        <f>L15+E15+D15+N15+K15+M15+F15</f>
        <v>35.95</v>
      </c>
      <c r="P15" s="143">
        <f>O15/$O$7</f>
        <v>0.7190000000000001</v>
      </c>
      <c r="Q15" s="142">
        <v>0.625</v>
      </c>
      <c r="R15" s="131">
        <f>Q15*25</f>
        <v>15.625</v>
      </c>
      <c r="S15" s="131">
        <f>2.5*(L15+M15)/2</f>
        <v>20.875</v>
      </c>
      <c r="T15" s="132">
        <f>R15+S15</f>
        <v>36.5</v>
      </c>
      <c r="U15" s="113">
        <f>D15</f>
        <v>5</v>
      </c>
      <c r="V15" s="114">
        <f>E15+F15</f>
        <v>5</v>
      </c>
      <c r="W15" s="114">
        <f>K15</f>
        <v>8.25</v>
      </c>
      <c r="X15" s="114">
        <f>L15+M15</f>
        <v>16.7</v>
      </c>
      <c r="Y15" s="114">
        <f>N15</f>
        <v>1</v>
      </c>
      <c r="Z15" s="115">
        <f>T15</f>
        <v>36.5</v>
      </c>
      <c r="AA15" s="116">
        <f>O15+Z15</f>
        <v>72.45</v>
      </c>
      <c r="AB15" s="145">
        <v>72</v>
      </c>
      <c r="AC15" s="133">
        <v>7</v>
      </c>
    </row>
    <row r="16" spans="2:29" ht="29.25" customHeight="1">
      <c r="B16" s="118">
        <v>11</v>
      </c>
      <c r="C16" s="119" t="s">
        <v>38</v>
      </c>
      <c r="D16" s="120">
        <v>5</v>
      </c>
      <c r="E16" s="121">
        <v>2</v>
      </c>
      <c r="F16" s="122">
        <v>4</v>
      </c>
      <c r="G16" s="123">
        <v>10</v>
      </c>
      <c r="H16" s="124">
        <v>4</v>
      </c>
      <c r="I16" s="124">
        <v>9</v>
      </c>
      <c r="J16" s="124">
        <v>3.5</v>
      </c>
      <c r="K16" s="104">
        <f>(G16+H16+I16+J16)/4</f>
        <v>6.625</v>
      </c>
      <c r="L16" s="134">
        <v>6.5</v>
      </c>
      <c r="M16" s="126">
        <v>8.3</v>
      </c>
      <c r="N16" s="127">
        <v>7</v>
      </c>
      <c r="O16" s="128">
        <f>L16+E16+D16+N16+K16+M16+F16</f>
        <v>39.425</v>
      </c>
      <c r="P16" s="143">
        <f>O16/$O$7</f>
        <v>0.7885</v>
      </c>
      <c r="Q16" s="142">
        <v>0.675</v>
      </c>
      <c r="R16" s="131">
        <f>Q16*25</f>
        <v>16.875</v>
      </c>
      <c r="S16" s="131">
        <v>10</v>
      </c>
      <c r="T16" s="132">
        <f>R16+S16</f>
        <v>26.875</v>
      </c>
      <c r="U16" s="113">
        <f>D16</f>
        <v>5</v>
      </c>
      <c r="V16" s="114">
        <f>E16+F16</f>
        <v>6</v>
      </c>
      <c r="W16" s="114">
        <f>K16</f>
        <v>6.625</v>
      </c>
      <c r="X16" s="114">
        <f>L16+M16</f>
        <v>14.8</v>
      </c>
      <c r="Y16" s="114">
        <f>N16</f>
        <v>7</v>
      </c>
      <c r="Z16" s="115">
        <f>T16</f>
        <v>26.875</v>
      </c>
      <c r="AA16" s="116">
        <f>O16+Z16</f>
        <v>66.3</v>
      </c>
      <c r="AB16" s="145">
        <v>66</v>
      </c>
      <c r="AC16" s="133">
        <v>7</v>
      </c>
    </row>
    <row r="17" spans="2:29" ht="29.25" customHeight="1">
      <c r="B17" s="118">
        <v>14</v>
      </c>
      <c r="C17" s="119" t="s">
        <v>41</v>
      </c>
      <c r="D17" s="120">
        <v>5</v>
      </c>
      <c r="E17" s="121">
        <v>1</v>
      </c>
      <c r="F17" s="122">
        <v>4</v>
      </c>
      <c r="G17" s="123">
        <v>10</v>
      </c>
      <c r="H17" s="124">
        <v>6</v>
      </c>
      <c r="I17" s="124">
        <v>10</v>
      </c>
      <c r="J17" s="124">
        <v>2.5</v>
      </c>
      <c r="K17" s="104">
        <f>(G17+H17+I17+J17)/4</f>
        <v>7.125</v>
      </c>
      <c r="L17" s="125">
        <v>6.2</v>
      </c>
      <c r="M17" s="126">
        <v>8.2</v>
      </c>
      <c r="N17" s="127">
        <v>6</v>
      </c>
      <c r="O17" s="128">
        <f>L17+E17+D17+N17+K17+M17+F17</f>
        <v>37.525</v>
      </c>
      <c r="P17" s="143">
        <f>O17/$O$7</f>
        <v>0.7505</v>
      </c>
      <c r="Q17" s="142">
        <v>0.625</v>
      </c>
      <c r="R17" s="131">
        <f>Q17*25</f>
        <v>15.625</v>
      </c>
      <c r="S17" s="131">
        <v>13</v>
      </c>
      <c r="T17" s="132">
        <f>R17+S17</f>
        <v>28.625</v>
      </c>
      <c r="U17" s="113">
        <f>D17</f>
        <v>5</v>
      </c>
      <c r="V17" s="114">
        <f>E17+F17</f>
        <v>5</v>
      </c>
      <c r="W17" s="114">
        <f>K17</f>
        <v>7.125</v>
      </c>
      <c r="X17" s="114">
        <f>L17+M17</f>
        <v>14.399999999999999</v>
      </c>
      <c r="Y17" s="114">
        <f>N17</f>
        <v>6</v>
      </c>
      <c r="Z17" s="115">
        <f>T17</f>
        <v>28.625</v>
      </c>
      <c r="AA17" s="116">
        <f>O17+Z17</f>
        <v>66.15</v>
      </c>
      <c r="AB17" s="145">
        <v>66</v>
      </c>
      <c r="AC17" s="133">
        <v>7</v>
      </c>
    </row>
    <row r="18" spans="2:29" ht="29.25" customHeight="1">
      <c r="B18" s="170">
        <v>6</v>
      </c>
      <c r="C18" s="171" t="s">
        <v>33</v>
      </c>
      <c r="D18" s="172">
        <v>5</v>
      </c>
      <c r="E18" s="173">
        <v>1</v>
      </c>
      <c r="F18" s="174">
        <v>4</v>
      </c>
      <c r="G18" s="175">
        <v>5</v>
      </c>
      <c r="H18" s="176">
        <v>9</v>
      </c>
      <c r="I18" s="176">
        <v>9</v>
      </c>
      <c r="J18" s="176">
        <v>2.5</v>
      </c>
      <c r="K18" s="177">
        <f>(G18+H18+I18+J18)/4</f>
        <v>6.375</v>
      </c>
      <c r="L18" s="178">
        <v>5.7</v>
      </c>
      <c r="M18" s="179">
        <v>7</v>
      </c>
      <c r="N18" s="180">
        <v>1</v>
      </c>
      <c r="O18" s="181">
        <f>L18+E18+D18+N18+K18+M18+F18</f>
        <v>30.075</v>
      </c>
      <c r="P18" s="182">
        <f>O18/$O$7</f>
        <v>0.6015</v>
      </c>
      <c r="Q18" s="183"/>
      <c r="R18" s="184">
        <v>17.5</v>
      </c>
      <c r="S18" s="184">
        <v>18.5</v>
      </c>
      <c r="T18" s="185">
        <v>36</v>
      </c>
      <c r="U18" s="186">
        <f>D18</f>
        <v>5</v>
      </c>
      <c r="V18" s="187">
        <f>E18+F18</f>
        <v>5</v>
      </c>
      <c r="W18" s="187">
        <f>K18</f>
        <v>6.375</v>
      </c>
      <c r="X18" s="187">
        <f>L18+M18</f>
        <v>12.7</v>
      </c>
      <c r="Y18" s="187">
        <f>N18</f>
        <v>1</v>
      </c>
      <c r="Z18" s="188">
        <f>T18</f>
        <v>36</v>
      </c>
      <c r="AA18" s="189">
        <f>O18+Z18</f>
        <v>66.075</v>
      </c>
      <c r="AB18" s="190">
        <v>66</v>
      </c>
      <c r="AC18" s="191">
        <v>7</v>
      </c>
    </row>
    <row r="19" spans="2:29" ht="29.25" customHeight="1">
      <c r="B19" s="192">
        <v>16</v>
      </c>
      <c r="C19" s="193" t="s">
        <v>43</v>
      </c>
      <c r="D19" s="194">
        <v>5</v>
      </c>
      <c r="E19" s="195">
        <v>3</v>
      </c>
      <c r="F19" s="237">
        <v>4</v>
      </c>
      <c r="G19" s="197">
        <v>5</v>
      </c>
      <c r="H19" s="198">
        <v>9</v>
      </c>
      <c r="I19" s="198">
        <v>10</v>
      </c>
      <c r="J19" s="198">
        <v>2</v>
      </c>
      <c r="K19" s="199">
        <f>(G19+H19+I19+J19)/4</f>
        <v>6.5</v>
      </c>
      <c r="L19" s="200">
        <v>6.7</v>
      </c>
      <c r="M19" s="201">
        <v>5.9</v>
      </c>
      <c r="N19" s="202">
        <v>3</v>
      </c>
      <c r="O19" s="203">
        <f>L19+E19+D19+N19+K19+M19+F19</f>
        <v>34.1</v>
      </c>
      <c r="P19" s="204">
        <f>O19/$O$7</f>
        <v>0.682</v>
      </c>
      <c r="Q19" s="205"/>
      <c r="R19" s="206">
        <v>16.5</v>
      </c>
      <c r="S19" s="206">
        <v>13</v>
      </c>
      <c r="T19" s="207">
        <v>29.5</v>
      </c>
      <c r="U19" s="208">
        <f>D19</f>
        <v>5</v>
      </c>
      <c r="V19" s="209">
        <f>E19+F19</f>
        <v>7</v>
      </c>
      <c r="W19" s="209">
        <f>K19</f>
        <v>6.5</v>
      </c>
      <c r="X19" s="209">
        <f>L19+M19</f>
        <v>12.600000000000001</v>
      </c>
      <c r="Y19" s="209">
        <f>N19</f>
        <v>3</v>
      </c>
      <c r="Z19" s="239">
        <f>T19</f>
        <v>29.5</v>
      </c>
      <c r="AA19" s="241">
        <f>O19+Z19</f>
        <v>63.6</v>
      </c>
      <c r="AB19" s="243">
        <v>64</v>
      </c>
      <c r="AC19" s="245">
        <v>6</v>
      </c>
    </row>
    <row r="20" spans="2:29" ht="29.25" customHeight="1">
      <c r="B20" s="146">
        <v>22</v>
      </c>
      <c r="C20" s="147" t="s">
        <v>49</v>
      </c>
      <c r="D20" s="148">
        <v>5</v>
      </c>
      <c r="E20" s="149">
        <v>2</v>
      </c>
      <c r="F20" s="150">
        <v>4.6</v>
      </c>
      <c r="G20" s="151">
        <v>5</v>
      </c>
      <c r="H20" s="152">
        <v>10</v>
      </c>
      <c r="I20" s="153">
        <v>10</v>
      </c>
      <c r="J20" s="153">
        <v>0</v>
      </c>
      <c r="K20" s="154">
        <f>(G20+H20+I20+J20)/4</f>
        <v>6.25</v>
      </c>
      <c r="L20" s="155">
        <v>5</v>
      </c>
      <c r="M20" s="156">
        <v>9</v>
      </c>
      <c r="N20" s="157">
        <v>1</v>
      </c>
      <c r="O20" s="158">
        <f>L20+E20+D20+N20+K20+M20+F20</f>
        <v>32.85</v>
      </c>
      <c r="P20" s="159">
        <f>O20/$O$7</f>
        <v>0.657</v>
      </c>
      <c r="Q20" s="160"/>
      <c r="R20" s="161">
        <v>13</v>
      </c>
      <c r="S20" s="161">
        <v>15</v>
      </c>
      <c r="T20" s="162">
        <f>R20+S20</f>
        <v>28</v>
      </c>
      <c r="U20" s="163">
        <f>D20</f>
        <v>5</v>
      </c>
      <c r="V20" s="164">
        <f>E20+F20</f>
        <v>6.6</v>
      </c>
      <c r="W20" s="164">
        <f>K20</f>
        <v>6.25</v>
      </c>
      <c r="X20" s="164">
        <f>L20+M20</f>
        <v>14</v>
      </c>
      <c r="Y20" s="164">
        <f>N20</f>
        <v>1</v>
      </c>
      <c r="Z20" s="165">
        <f>T20</f>
        <v>28</v>
      </c>
      <c r="AA20" s="166">
        <f>O20+Z20</f>
        <v>60.85</v>
      </c>
      <c r="AB20" s="167">
        <v>61</v>
      </c>
      <c r="AC20" s="168">
        <v>6</v>
      </c>
    </row>
    <row r="21" spans="2:29" ht="29.25" customHeight="1">
      <c r="B21" s="192">
        <v>18</v>
      </c>
      <c r="C21" s="193" t="s">
        <v>45</v>
      </c>
      <c r="D21" s="194">
        <v>5</v>
      </c>
      <c r="E21" s="195">
        <v>1</v>
      </c>
      <c r="F21" s="196">
        <v>5</v>
      </c>
      <c r="G21" s="197">
        <v>9</v>
      </c>
      <c r="H21" s="198">
        <v>7</v>
      </c>
      <c r="I21" s="198">
        <v>10</v>
      </c>
      <c r="J21" s="198">
        <v>0</v>
      </c>
      <c r="K21" s="199">
        <f>(G21+H21+I21+J21)/4</f>
        <v>6.5</v>
      </c>
      <c r="L21" s="200">
        <v>7</v>
      </c>
      <c r="M21" s="201">
        <v>5.5</v>
      </c>
      <c r="N21" s="202">
        <v>2</v>
      </c>
      <c r="O21" s="203">
        <f>L21+E21+D21+N21+K21+M21+F21</f>
        <v>32</v>
      </c>
      <c r="P21" s="204">
        <f>O21/$O$7</f>
        <v>0.64</v>
      </c>
      <c r="Q21" s="205"/>
      <c r="R21" s="206">
        <v>13</v>
      </c>
      <c r="S21" s="206">
        <v>15</v>
      </c>
      <c r="T21" s="207">
        <v>28</v>
      </c>
      <c r="U21" s="208">
        <f>D21</f>
        <v>5</v>
      </c>
      <c r="V21" s="209">
        <f>E21+F21</f>
        <v>6</v>
      </c>
      <c r="W21" s="209">
        <f>K21</f>
        <v>6.5</v>
      </c>
      <c r="X21" s="209">
        <f>L21+M21</f>
        <v>12.5</v>
      </c>
      <c r="Y21" s="209">
        <f>N21</f>
        <v>2</v>
      </c>
      <c r="Z21" s="211">
        <f>T21</f>
        <v>28</v>
      </c>
      <c r="AA21" s="213">
        <f>O21+Z21</f>
        <v>60</v>
      </c>
      <c r="AB21" s="215">
        <v>60</v>
      </c>
      <c r="AC21" s="217">
        <v>6</v>
      </c>
    </row>
    <row r="22" spans="2:29" ht="29.25" customHeight="1">
      <c r="B22" s="118">
        <v>13</v>
      </c>
      <c r="C22" s="119" t="s">
        <v>40</v>
      </c>
      <c r="D22" s="120">
        <v>5</v>
      </c>
      <c r="E22" s="121">
        <v>3</v>
      </c>
      <c r="F22" s="122">
        <v>4.2</v>
      </c>
      <c r="G22" s="123">
        <v>10</v>
      </c>
      <c r="H22" s="124">
        <v>9</v>
      </c>
      <c r="I22" s="124">
        <v>9</v>
      </c>
      <c r="J22" s="124">
        <v>0</v>
      </c>
      <c r="K22" s="104">
        <f>(G22+H22+I22+J22)/4</f>
        <v>7</v>
      </c>
      <c r="L22" s="125">
        <v>4.5</v>
      </c>
      <c r="M22" s="126">
        <v>5.1</v>
      </c>
      <c r="N22" s="127">
        <v>3</v>
      </c>
      <c r="O22" s="128">
        <f>L22+E22+D22+N22+K22+M22+F22</f>
        <v>31.8</v>
      </c>
      <c r="P22" s="143">
        <f>O22/$O$7</f>
        <v>0.636</v>
      </c>
      <c r="Q22" s="142">
        <v>0.625</v>
      </c>
      <c r="R22" s="131">
        <f>Q22*25</f>
        <v>15.625</v>
      </c>
      <c r="S22" s="131">
        <v>12</v>
      </c>
      <c r="T22" s="132">
        <f>R22+S22</f>
        <v>27.625</v>
      </c>
      <c r="U22" s="113">
        <f>D22</f>
        <v>5</v>
      </c>
      <c r="V22" s="114">
        <f>E22+F22</f>
        <v>7.2</v>
      </c>
      <c r="W22" s="114">
        <f>K22</f>
        <v>7</v>
      </c>
      <c r="X22" s="114">
        <f>L22+M22</f>
        <v>9.6</v>
      </c>
      <c r="Y22" s="114">
        <f>N22</f>
        <v>3</v>
      </c>
      <c r="Z22" s="238">
        <f>T22</f>
        <v>27.625</v>
      </c>
      <c r="AA22" s="240">
        <f>O22+Z22</f>
        <v>59.425</v>
      </c>
      <c r="AB22" s="242">
        <v>60</v>
      </c>
      <c r="AC22" s="244">
        <v>6</v>
      </c>
    </row>
    <row r="23" spans="2:29" ht="29.25" customHeight="1">
      <c r="B23" s="146">
        <v>20</v>
      </c>
      <c r="C23" s="147" t="s">
        <v>47</v>
      </c>
      <c r="D23" s="148">
        <v>5</v>
      </c>
      <c r="E23" s="149">
        <v>1</v>
      </c>
      <c r="F23" s="169">
        <v>4</v>
      </c>
      <c r="G23" s="151">
        <v>10</v>
      </c>
      <c r="H23" s="153">
        <v>10</v>
      </c>
      <c r="I23" s="153">
        <v>9</v>
      </c>
      <c r="J23" s="153">
        <v>0</v>
      </c>
      <c r="K23" s="154">
        <f>(G23+H23+I23+J23)/4</f>
        <v>7.25</v>
      </c>
      <c r="L23" s="155">
        <v>7.3</v>
      </c>
      <c r="M23" s="156">
        <v>6.8</v>
      </c>
      <c r="N23" s="157">
        <v>2</v>
      </c>
      <c r="O23" s="158">
        <f>L23+E23+D23+N23+K23+M23+F23</f>
        <v>33.35</v>
      </c>
      <c r="P23" s="159">
        <f>O23/$O$7</f>
        <v>0.667</v>
      </c>
      <c r="Q23" s="160"/>
      <c r="R23" s="161">
        <v>12.5</v>
      </c>
      <c r="S23" s="161">
        <v>12.5</v>
      </c>
      <c r="T23" s="162">
        <f>R23+S23</f>
        <v>25</v>
      </c>
      <c r="U23" s="163">
        <f>D23</f>
        <v>5</v>
      </c>
      <c r="V23" s="164">
        <f>E23+F23</f>
        <v>5</v>
      </c>
      <c r="W23" s="164">
        <f>K23</f>
        <v>7.25</v>
      </c>
      <c r="X23" s="164">
        <f>L23+M23</f>
        <v>14.1</v>
      </c>
      <c r="Y23" s="164">
        <f>N23</f>
        <v>2</v>
      </c>
      <c r="Z23" s="210">
        <f>T23</f>
        <v>25</v>
      </c>
      <c r="AA23" s="212">
        <f>O23+Z23</f>
        <v>58.35</v>
      </c>
      <c r="AB23" s="214">
        <v>58</v>
      </c>
      <c r="AC23" s="216">
        <v>6</v>
      </c>
    </row>
    <row r="24" spans="2:29" ht="29.25" customHeight="1">
      <c r="B24" s="192">
        <v>15</v>
      </c>
      <c r="C24" s="193" t="s">
        <v>42</v>
      </c>
      <c r="D24" s="194">
        <v>5</v>
      </c>
      <c r="E24" s="195">
        <v>1</v>
      </c>
      <c r="F24" s="196">
        <v>4</v>
      </c>
      <c r="G24" s="197">
        <v>5</v>
      </c>
      <c r="H24" s="198">
        <v>10</v>
      </c>
      <c r="I24" s="198">
        <v>10</v>
      </c>
      <c r="J24" s="198">
        <v>3</v>
      </c>
      <c r="K24" s="199">
        <f>(G24+H24+I24+J24)/4</f>
        <v>7</v>
      </c>
      <c r="L24" s="200">
        <v>3.5</v>
      </c>
      <c r="M24" s="201">
        <v>5.7</v>
      </c>
      <c r="N24" s="202">
        <v>5</v>
      </c>
      <c r="O24" s="203">
        <f>L24+E24+D24+N24+K24+M24+F24</f>
        <v>31.2</v>
      </c>
      <c r="P24" s="204">
        <f>O24/$O$7</f>
        <v>0.624</v>
      </c>
      <c r="Q24" s="205"/>
      <c r="R24" s="206">
        <v>12</v>
      </c>
      <c r="S24" s="206">
        <v>15</v>
      </c>
      <c r="T24" s="207">
        <v>27</v>
      </c>
      <c r="U24" s="208">
        <f>D24</f>
        <v>5</v>
      </c>
      <c r="V24" s="209">
        <f>E24+F24</f>
        <v>5</v>
      </c>
      <c r="W24" s="209">
        <f>K24</f>
        <v>7</v>
      </c>
      <c r="X24" s="209">
        <f>L24+M24</f>
        <v>9.2</v>
      </c>
      <c r="Y24" s="209">
        <f>N24</f>
        <v>5</v>
      </c>
      <c r="Z24" s="219">
        <f>T24</f>
        <v>27</v>
      </c>
      <c r="AA24" s="220">
        <f>O24+Z24</f>
        <v>58.2</v>
      </c>
      <c r="AB24" s="221">
        <v>58</v>
      </c>
      <c r="AC24" s="222">
        <v>6</v>
      </c>
    </row>
    <row r="25" spans="1:29" s="3" customFormat="1" ht="29.25" customHeight="1">
      <c r="A25" s="13"/>
      <c r="B25" s="25">
        <v>12</v>
      </c>
      <c r="C25" s="26" t="s">
        <v>39</v>
      </c>
      <c r="D25" s="27">
        <v>5</v>
      </c>
      <c r="E25" s="28">
        <v>1</v>
      </c>
      <c r="F25" s="54">
        <v>4</v>
      </c>
      <c r="G25" s="30">
        <v>9</v>
      </c>
      <c r="H25" s="31">
        <v>7</v>
      </c>
      <c r="I25" s="31">
        <v>8</v>
      </c>
      <c r="J25" s="31">
        <v>0</v>
      </c>
      <c r="K25" s="63">
        <f>(G25+H25+I25+J25)/4</f>
        <v>6</v>
      </c>
      <c r="L25" s="65">
        <v>7.1</v>
      </c>
      <c r="M25" s="29">
        <v>5.6</v>
      </c>
      <c r="N25" s="223">
        <v>3</v>
      </c>
      <c r="O25" s="224">
        <f>L25+E25+D25+N25+K25+M25+F25</f>
        <v>31.700000000000003</v>
      </c>
      <c r="P25" s="225">
        <f>O25/$O$7</f>
        <v>0.634</v>
      </c>
      <c r="Q25" s="226"/>
      <c r="R25" s="57"/>
      <c r="S25" s="57"/>
      <c r="T25" s="227"/>
      <c r="U25" s="228">
        <f>D25</f>
        <v>5</v>
      </c>
      <c r="V25" s="229">
        <f>E25+F25</f>
        <v>5</v>
      </c>
      <c r="W25" s="229">
        <f>K25</f>
        <v>6</v>
      </c>
      <c r="X25" s="229">
        <f>L25+M25</f>
        <v>12.7</v>
      </c>
      <c r="Y25" s="229">
        <f>N25</f>
        <v>3</v>
      </c>
      <c r="Z25" s="230"/>
      <c r="AA25" s="231"/>
      <c r="AB25" s="232"/>
      <c r="AC25" s="233"/>
    </row>
    <row r="26" spans="2:29" ht="29.25" customHeight="1" thickBot="1">
      <c r="B26" s="25">
        <v>21</v>
      </c>
      <c r="C26" s="26" t="s">
        <v>48</v>
      </c>
      <c r="D26" s="27">
        <v>5</v>
      </c>
      <c r="E26" s="28">
        <v>2</v>
      </c>
      <c r="F26" s="54">
        <v>5</v>
      </c>
      <c r="G26" s="30">
        <v>5</v>
      </c>
      <c r="H26" s="31">
        <v>10</v>
      </c>
      <c r="I26" s="31">
        <v>10</v>
      </c>
      <c r="J26" s="31">
        <v>5</v>
      </c>
      <c r="K26" s="63">
        <f>(G26+H26+I26+J26)/4</f>
        <v>7.5</v>
      </c>
      <c r="L26" s="65">
        <v>4.5</v>
      </c>
      <c r="M26" s="29">
        <v>3.8</v>
      </c>
      <c r="N26" s="223">
        <v>2</v>
      </c>
      <c r="O26" s="234">
        <f>L26+E26+D26+N26+K26+M26+F26</f>
        <v>29.8</v>
      </c>
      <c r="P26" s="235">
        <f>O26/$O$7</f>
        <v>0.596</v>
      </c>
      <c r="Q26" s="236"/>
      <c r="R26" s="61"/>
      <c r="S26" s="61"/>
      <c r="T26" s="227"/>
      <c r="U26" s="228">
        <f>D26</f>
        <v>5</v>
      </c>
      <c r="V26" s="229">
        <f>E26+F26</f>
        <v>7</v>
      </c>
      <c r="W26" s="229">
        <f>K26</f>
        <v>7.5</v>
      </c>
      <c r="X26" s="229">
        <f>L26+M26</f>
        <v>8.3</v>
      </c>
      <c r="Y26" s="229">
        <f>N26</f>
        <v>2</v>
      </c>
      <c r="Z26" s="230"/>
      <c r="AA26" s="231"/>
      <c r="AB26" s="231"/>
      <c r="AC26" s="233"/>
    </row>
    <row r="27" spans="2:29" ht="29.25" customHeight="1" thickBot="1">
      <c r="B27" s="25">
        <v>5</v>
      </c>
      <c r="C27" s="26" t="s">
        <v>32</v>
      </c>
      <c r="D27" s="27">
        <v>5</v>
      </c>
      <c r="E27" s="28">
        <v>1</v>
      </c>
      <c r="F27" s="54">
        <v>0</v>
      </c>
      <c r="G27" s="30">
        <v>5</v>
      </c>
      <c r="H27" s="31">
        <v>5</v>
      </c>
      <c r="I27" s="31">
        <v>9</v>
      </c>
      <c r="J27" s="31">
        <v>0</v>
      </c>
      <c r="K27" s="63">
        <f>(G27+H27+I27+J27)/4</f>
        <v>4.75</v>
      </c>
      <c r="L27" s="55">
        <v>0.6</v>
      </c>
      <c r="M27" s="64">
        <v>5.5</v>
      </c>
      <c r="N27" s="27">
        <v>0</v>
      </c>
      <c r="O27" s="94">
        <f>L27+E27+D27+N27+K27+M27+F27</f>
        <v>16.85</v>
      </c>
      <c r="P27" s="95">
        <f>O27/$O$7</f>
        <v>0.337</v>
      </c>
      <c r="Q27" s="74"/>
      <c r="R27" s="75"/>
      <c r="S27" s="76"/>
      <c r="T27" s="80"/>
      <c r="U27" s="84"/>
      <c r="V27" s="84"/>
      <c r="W27" s="84"/>
      <c r="X27" s="84"/>
      <c r="Y27" s="84"/>
      <c r="Z27" s="90"/>
      <c r="AA27" s="86"/>
      <c r="AB27" s="139"/>
      <c r="AC27" s="87"/>
    </row>
    <row r="28" spans="2:29" ht="29.25" customHeight="1" thickBot="1">
      <c r="B28" s="25">
        <v>19</v>
      </c>
      <c r="C28" s="26" t="s">
        <v>46</v>
      </c>
      <c r="D28" s="27">
        <v>2</v>
      </c>
      <c r="E28" s="28">
        <v>0</v>
      </c>
      <c r="F28" s="54">
        <v>0</v>
      </c>
      <c r="G28" s="30">
        <v>0</v>
      </c>
      <c r="H28" s="31">
        <v>9</v>
      </c>
      <c r="I28" s="31">
        <v>9</v>
      </c>
      <c r="J28" s="31">
        <v>0</v>
      </c>
      <c r="K28" s="63">
        <f>(G28+H28+I28+J28)/4</f>
        <v>4.5</v>
      </c>
      <c r="L28" s="65">
        <v>3</v>
      </c>
      <c r="M28" s="29">
        <v>4.2</v>
      </c>
      <c r="N28" s="27">
        <v>0</v>
      </c>
      <c r="O28" s="78">
        <f>L28+E28+D28+N28+K28+M28+F28</f>
        <v>13.7</v>
      </c>
      <c r="P28" s="39">
        <f>O28/$O$7</f>
        <v>0.27399999999999997</v>
      </c>
      <c r="Q28" s="69"/>
      <c r="R28" s="56"/>
      <c r="S28" s="57"/>
      <c r="T28" s="81"/>
      <c r="U28" s="84"/>
      <c r="V28" s="84"/>
      <c r="W28" s="84"/>
      <c r="X28" s="84"/>
      <c r="Y28" s="84"/>
      <c r="Z28" s="90"/>
      <c r="AA28" s="86"/>
      <c r="AB28" s="139"/>
      <c r="AC28" s="87"/>
    </row>
    <row r="29" spans="2:29" ht="29.25" customHeight="1" thickBot="1">
      <c r="B29" s="25">
        <v>17</v>
      </c>
      <c r="C29" s="26" t="s">
        <v>44</v>
      </c>
      <c r="D29" s="27">
        <v>2</v>
      </c>
      <c r="E29" s="28">
        <v>0</v>
      </c>
      <c r="F29" s="54">
        <v>0</v>
      </c>
      <c r="G29" s="30">
        <v>0</v>
      </c>
      <c r="H29" s="31">
        <v>7</v>
      </c>
      <c r="I29" s="31">
        <v>0</v>
      </c>
      <c r="J29" s="31">
        <v>0</v>
      </c>
      <c r="K29" s="63">
        <f>(G29+H29+I29+J29)/4</f>
        <v>1.75</v>
      </c>
      <c r="L29" s="55">
        <v>2.2</v>
      </c>
      <c r="M29" s="29">
        <v>3.8</v>
      </c>
      <c r="N29" s="27">
        <v>0</v>
      </c>
      <c r="O29" s="78">
        <f>L29+E29+D29+N29+K29+M29+F29</f>
        <v>9.75</v>
      </c>
      <c r="P29" s="39">
        <f>O29/$O$7</f>
        <v>0.195</v>
      </c>
      <c r="Q29" s="69"/>
      <c r="R29" s="56"/>
      <c r="S29" s="57"/>
      <c r="T29" s="81"/>
      <c r="U29" s="84"/>
      <c r="V29" s="84"/>
      <c r="W29" s="84"/>
      <c r="X29" s="84"/>
      <c r="Y29" s="84"/>
      <c r="Z29" s="90"/>
      <c r="AA29" s="86"/>
      <c r="AB29" s="139"/>
      <c r="AC29" s="87"/>
    </row>
    <row r="30" spans="2:29" ht="29.25" customHeight="1" thickBot="1">
      <c r="B30" s="25">
        <v>23</v>
      </c>
      <c r="C30" s="26" t="s">
        <v>50</v>
      </c>
      <c r="D30" s="27">
        <v>0</v>
      </c>
      <c r="E30" s="28">
        <v>0</v>
      </c>
      <c r="F30" s="54">
        <v>0</v>
      </c>
      <c r="G30" s="30">
        <v>0</v>
      </c>
      <c r="H30" s="31">
        <v>0</v>
      </c>
      <c r="I30" s="31">
        <v>0</v>
      </c>
      <c r="J30" s="31">
        <v>0</v>
      </c>
      <c r="K30" s="62">
        <f>(G30+H30+I30+J30)/4</f>
        <v>0</v>
      </c>
      <c r="L30" s="55">
        <v>2.2</v>
      </c>
      <c r="M30" s="29">
        <v>0</v>
      </c>
      <c r="N30" s="27"/>
      <c r="O30" s="78">
        <f>L30+E30+D30+N30+K30+M30</f>
        <v>2.2</v>
      </c>
      <c r="P30" s="39">
        <f>O30/$O$7</f>
        <v>0.044000000000000004</v>
      </c>
      <c r="Q30" s="69"/>
      <c r="R30" s="56"/>
      <c r="S30" s="57"/>
      <c r="T30" s="81"/>
      <c r="U30" s="84"/>
      <c r="V30" s="84"/>
      <c r="W30" s="84"/>
      <c r="X30" s="84"/>
      <c r="Y30" s="84"/>
      <c r="Z30" s="90"/>
      <c r="AA30" s="86"/>
      <c r="AB30" s="139"/>
      <c r="AC30" s="87"/>
    </row>
    <row r="31" spans="2:29" ht="29.25" customHeight="1" thickBot="1">
      <c r="B31" s="32">
        <v>24</v>
      </c>
      <c r="C31" s="33" t="s">
        <v>51</v>
      </c>
      <c r="D31" s="34">
        <v>0</v>
      </c>
      <c r="E31" s="35">
        <v>0</v>
      </c>
      <c r="F31" s="58">
        <v>0</v>
      </c>
      <c r="G31" s="37">
        <v>0</v>
      </c>
      <c r="H31" s="38">
        <v>0</v>
      </c>
      <c r="I31" s="38">
        <v>0</v>
      </c>
      <c r="J31" s="38">
        <v>0</v>
      </c>
      <c r="K31" s="62">
        <f>(G31+H31+I31+J31)/4</f>
        <v>0</v>
      </c>
      <c r="L31" s="59">
        <v>0</v>
      </c>
      <c r="M31" s="36">
        <v>0</v>
      </c>
      <c r="N31" s="34"/>
      <c r="O31" s="78">
        <f>L31+E31+D31+N31+K31+M31</f>
        <v>0</v>
      </c>
      <c r="P31" s="39">
        <f>O31/$O$7</f>
        <v>0</v>
      </c>
      <c r="Q31" s="70"/>
      <c r="R31" s="60"/>
      <c r="S31" s="61"/>
      <c r="T31" s="82"/>
      <c r="U31" s="85"/>
      <c r="V31" s="85"/>
      <c r="W31" s="85"/>
      <c r="X31" s="85"/>
      <c r="Y31" s="85"/>
      <c r="Z31" s="91"/>
      <c r="AA31" s="88"/>
      <c r="AB31" s="140"/>
      <c r="AC31" s="89"/>
    </row>
    <row r="32" spans="3:29" ht="40.5" customHeight="1">
      <c r="C32" s="51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52"/>
      <c r="S32" s="7"/>
      <c r="T32" s="53"/>
      <c r="U32" s="7"/>
      <c r="V32" s="7"/>
      <c r="W32" s="7"/>
      <c r="X32" s="7"/>
      <c r="Y32" s="7"/>
      <c r="Z32" s="7"/>
      <c r="AA32" s="7"/>
      <c r="AB32" s="7"/>
      <c r="AC32" s="7"/>
    </row>
    <row r="33" spans="3:29" ht="12.75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52"/>
      <c r="S33" s="7"/>
      <c r="T33" s="53"/>
      <c r="U33" s="7"/>
      <c r="V33" s="7"/>
      <c r="W33" s="7"/>
      <c r="X33" s="7"/>
      <c r="Y33" s="7"/>
      <c r="Z33" s="7"/>
      <c r="AA33" s="7"/>
      <c r="AB33" s="7"/>
      <c r="AC33" s="7"/>
    </row>
    <row r="34" spans="3:29" ht="12.75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52"/>
      <c r="S34" s="7"/>
      <c r="T34" s="53"/>
      <c r="U34" s="7"/>
      <c r="V34" s="7"/>
      <c r="W34" s="7"/>
      <c r="X34" s="7"/>
      <c r="Y34" s="7"/>
      <c r="Z34" s="7"/>
      <c r="AA34" s="7"/>
      <c r="AB34" s="7"/>
      <c r="AC34" s="7"/>
    </row>
    <row r="35" spans="3:29" ht="12.75"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52"/>
      <c r="S35" s="7"/>
      <c r="T35" s="53"/>
      <c r="U35" s="7"/>
      <c r="V35" s="7"/>
      <c r="W35" s="7"/>
      <c r="X35" s="7"/>
      <c r="Y35" s="7"/>
      <c r="Z35" s="7"/>
      <c r="AA35" s="7"/>
      <c r="AB35" s="7"/>
      <c r="AC35" s="7"/>
    </row>
    <row r="36" spans="3:29" ht="12.75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52"/>
      <c r="S36" s="7"/>
      <c r="T36" s="53"/>
      <c r="U36" s="7"/>
      <c r="V36" s="7"/>
      <c r="W36" s="7"/>
      <c r="X36" s="7"/>
      <c r="Y36" s="7"/>
      <c r="Z36" s="7"/>
      <c r="AA36" s="7"/>
      <c r="AB36" s="7"/>
      <c r="AC36" s="7"/>
    </row>
    <row r="37" spans="3:29" ht="12.7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52"/>
      <c r="S37" s="7"/>
      <c r="T37" s="53"/>
      <c r="U37" s="7"/>
      <c r="V37" s="7"/>
      <c r="W37" s="7"/>
      <c r="X37" s="7"/>
      <c r="Y37" s="7"/>
      <c r="Z37" s="7"/>
      <c r="AA37" s="7"/>
      <c r="AB37" s="7"/>
      <c r="AC37" s="7"/>
    </row>
    <row r="38" spans="3:29" ht="12.75"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52"/>
      <c r="S38" s="7"/>
      <c r="T38" s="53"/>
      <c r="U38" s="7"/>
      <c r="V38" s="7"/>
      <c r="W38" s="7"/>
      <c r="X38" s="7"/>
      <c r="Y38" s="7"/>
      <c r="Z38" s="7"/>
      <c r="AA38" s="7"/>
      <c r="AB38" s="7"/>
      <c r="AC38" s="7"/>
    </row>
    <row r="39" spans="3:29" ht="12.7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52"/>
      <c r="S39" s="7"/>
      <c r="T39" s="53"/>
      <c r="U39" s="7"/>
      <c r="V39" s="7"/>
      <c r="W39" s="7"/>
      <c r="X39" s="7"/>
      <c r="Y39" s="7"/>
      <c r="Z39" s="7"/>
      <c r="AA39" s="7"/>
      <c r="AB39" s="7"/>
      <c r="AC39" s="7"/>
    </row>
    <row r="40" spans="3:29" ht="12.7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52"/>
      <c r="S40" s="7"/>
      <c r="T40" s="53"/>
      <c r="U40" s="7"/>
      <c r="V40" s="7"/>
      <c r="W40" s="7"/>
      <c r="X40" s="7"/>
      <c r="Y40" s="7"/>
      <c r="Z40" s="7"/>
      <c r="AA40" s="7"/>
      <c r="AB40" s="7"/>
      <c r="AC40" s="7"/>
    </row>
    <row r="41" spans="3:29" ht="12.7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52"/>
      <c r="S41" s="7"/>
      <c r="T41" s="53"/>
      <c r="U41" s="7"/>
      <c r="V41" s="7"/>
      <c r="W41" s="7"/>
      <c r="X41" s="7"/>
      <c r="Y41" s="7"/>
      <c r="Z41" s="7"/>
      <c r="AA41" s="7"/>
      <c r="AB41" s="7"/>
      <c r="AC41" s="7"/>
    </row>
    <row r="42" spans="3:29" ht="12.7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52"/>
      <c r="S42" s="7"/>
      <c r="T42" s="53"/>
      <c r="U42" s="7"/>
      <c r="V42" s="7"/>
      <c r="W42" s="7"/>
      <c r="X42" s="7"/>
      <c r="Y42" s="7"/>
      <c r="Z42" s="7"/>
      <c r="AA42" s="7"/>
      <c r="AB42" s="7"/>
      <c r="AC42" s="7"/>
    </row>
    <row r="43" spans="3:29" ht="12.75"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52"/>
      <c r="S43" s="7"/>
      <c r="T43" s="53"/>
      <c r="U43" s="7"/>
      <c r="V43" s="7"/>
      <c r="W43" s="7"/>
      <c r="X43" s="7"/>
      <c r="Y43" s="7"/>
      <c r="Z43" s="7"/>
      <c r="AA43" s="7"/>
      <c r="AB43" s="7"/>
      <c r="AC43" s="7"/>
    </row>
    <row r="44" spans="3:29" ht="12.75"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52"/>
      <c r="S44" s="7"/>
      <c r="T44" s="53"/>
      <c r="U44" s="7"/>
      <c r="V44" s="7"/>
      <c r="W44" s="7"/>
      <c r="X44" s="7"/>
      <c r="Y44" s="7"/>
      <c r="Z44" s="7"/>
      <c r="AA44" s="7"/>
      <c r="AB44" s="7"/>
      <c r="AC44" s="7"/>
    </row>
    <row r="45" spans="3:29" ht="12.75"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52"/>
      <c r="S45" s="7"/>
      <c r="T45" s="53"/>
      <c r="U45" s="7"/>
      <c r="V45" s="7"/>
      <c r="W45" s="7"/>
      <c r="X45" s="7"/>
      <c r="Y45" s="7"/>
      <c r="Z45" s="7"/>
      <c r="AA45" s="7"/>
      <c r="AB45" s="7"/>
      <c r="AC45" s="7"/>
    </row>
    <row r="46" spans="3:29" ht="12.75"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52"/>
      <c r="S46" s="7"/>
      <c r="T46" s="53"/>
      <c r="U46" s="7"/>
      <c r="V46" s="7"/>
      <c r="W46" s="7"/>
      <c r="X46" s="7"/>
      <c r="Y46" s="7"/>
      <c r="Z46" s="7"/>
      <c r="AA46" s="7"/>
      <c r="AB46" s="7"/>
      <c r="AC46" s="7"/>
    </row>
    <row r="47" spans="3:29" ht="12.75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52"/>
      <c r="S47" s="7"/>
      <c r="T47" s="53"/>
      <c r="U47" s="7"/>
      <c r="V47" s="7"/>
      <c r="W47" s="7"/>
      <c r="X47" s="7"/>
      <c r="Y47" s="7"/>
      <c r="Z47" s="7"/>
      <c r="AA47" s="7"/>
      <c r="AB47" s="7"/>
      <c r="AC47" s="7"/>
    </row>
    <row r="48" spans="3:29" ht="12.75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52"/>
      <c r="S48" s="7"/>
      <c r="T48" s="53"/>
      <c r="U48" s="7"/>
      <c r="V48" s="7"/>
      <c r="W48" s="7"/>
      <c r="X48" s="7"/>
      <c r="Y48" s="7"/>
      <c r="Z48" s="7"/>
      <c r="AA48" s="7"/>
      <c r="AB48" s="7"/>
      <c r="AC48" s="7"/>
    </row>
    <row r="49" spans="3:29" ht="12.7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52"/>
      <c r="S49" s="7"/>
      <c r="T49" s="53"/>
      <c r="U49" s="7"/>
      <c r="V49" s="7"/>
      <c r="W49" s="7"/>
      <c r="X49" s="7"/>
      <c r="Y49" s="7"/>
      <c r="Z49" s="7"/>
      <c r="AA49" s="7"/>
      <c r="AB49" s="7"/>
      <c r="AC49" s="7"/>
    </row>
    <row r="50" spans="3:29" ht="12.75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52"/>
      <c r="S50" s="7"/>
      <c r="T50" s="53"/>
      <c r="U50" s="7"/>
      <c r="V50" s="7"/>
      <c r="W50" s="7"/>
      <c r="X50" s="7"/>
      <c r="Y50" s="7"/>
      <c r="Z50" s="7"/>
      <c r="AA50" s="7"/>
      <c r="AB50" s="7"/>
      <c r="AC50" s="7"/>
    </row>
    <row r="51" spans="3:29" ht="12.75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52"/>
      <c r="S51" s="7"/>
      <c r="T51" s="53"/>
      <c r="U51" s="7"/>
      <c r="V51" s="7"/>
      <c r="W51" s="7"/>
      <c r="X51" s="7"/>
      <c r="Y51" s="7"/>
      <c r="Z51" s="7"/>
      <c r="AA51" s="7"/>
      <c r="AB51" s="7"/>
      <c r="AC51" s="7"/>
    </row>
    <row r="52" spans="3:29" ht="12.75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52"/>
      <c r="S52" s="7"/>
      <c r="T52" s="53"/>
      <c r="U52" s="7"/>
      <c r="V52" s="7"/>
      <c r="W52" s="7"/>
      <c r="X52" s="7"/>
      <c r="Y52" s="7"/>
      <c r="Z52" s="7"/>
      <c r="AA52" s="7"/>
      <c r="AB52" s="7"/>
      <c r="AC52" s="7"/>
    </row>
    <row r="53" spans="3:29" ht="12.75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52"/>
      <c r="S53" s="7"/>
      <c r="T53" s="53"/>
      <c r="U53" s="7"/>
      <c r="V53" s="7"/>
      <c r="W53" s="7"/>
      <c r="X53" s="7"/>
      <c r="Y53" s="7"/>
      <c r="Z53" s="7"/>
      <c r="AA53" s="7"/>
      <c r="AB53" s="7"/>
      <c r="AC53" s="7"/>
    </row>
    <row r="54" spans="3:29" ht="12.75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52"/>
      <c r="S54" s="7"/>
      <c r="T54" s="53"/>
      <c r="U54" s="7"/>
      <c r="V54" s="7"/>
      <c r="W54" s="7"/>
      <c r="X54" s="7"/>
      <c r="Y54" s="7"/>
      <c r="Z54" s="7"/>
      <c r="AA54" s="7"/>
      <c r="AB54" s="7"/>
      <c r="AC54" s="7"/>
    </row>
    <row r="55" spans="3:29" ht="12.75"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52"/>
      <c r="S55" s="7"/>
      <c r="T55" s="53"/>
      <c r="U55" s="7"/>
      <c r="V55" s="7"/>
      <c r="W55" s="7"/>
      <c r="X55" s="7"/>
      <c r="Y55" s="7"/>
      <c r="Z55" s="7"/>
      <c r="AA55" s="7"/>
      <c r="AB55" s="7"/>
      <c r="AC55" s="7"/>
    </row>
    <row r="56" spans="3:29" ht="12.75"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52"/>
      <c r="S56" s="7"/>
      <c r="T56" s="53"/>
      <c r="U56" s="7"/>
      <c r="V56" s="7"/>
      <c r="W56" s="7"/>
      <c r="X56" s="7"/>
      <c r="Y56" s="7"/>
      <c r="Z56" s="7"/>
      <c r="AA56" s="7"/>
      <c r="AB56" s="7"/>
      <c r="AC56" s="7"/>
    </row>
  </sheetData>
  <mergeCells count="7">
    <mergeCell ref="Q6:R6"/>
    <mergeCell ref="AC6:AC7"/>
    <mergeCell ref="C3:P3"/>
    <mergeCell ref="R1:U1"/>
    <mergeCell ref="W2:Z2"/>
    <mergeCell ref="W3:Z3"/>
    <mergeCell ref="W1:Z1"/>
  </mergeCells>
  <printOptions horizontalCentered="1" verticalCentered="1"/>
  <pageMargins left="0.15" right="0.23" top="0.15748031496062992" bottom="0.14" header="0.15748031496062992" footer="0.14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tfc</dc:creator>
  <cp:keywords/>
  <dc:description/>
  <cp:lastModifiedBy>MIROSLAV</cp:lastModifiedBy>
  <cp:lastPrinted>2010-10-20T09:49:16Z</cp:lastPrinted>
  <dcterms:created xsi:type="dcterms:W3CDTF">2008-11-19T20:59:51Z</dcterms:created>
  <dcterms:modified xsi:type="dcterms:W3CDTF">2010-10-20T10:03:53Z</dcterms:modified>
  <cp:category/>
  <cp:version/>
  <cp:contentType/>
  <cp:contentStatus/>
</cp:coreProperties>
</file>