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560" windowHeight="525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<sst xmlns="http://schemas.openxmlformats.org/spreadsheetml/2006/main" count="77" uniqueCount="77">
  <si>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EE</t>
  </si>
  <si>
    <t>редни број</t>
  </si>
  <si>
    <t>Електричне машине 1</t>
  </si>
  <si>
    <t>смер ЕЕ РИ МЕХ</t>
  </si>
  <si>
    <t>редовност похађања наставе</t>
  </si>
  <si>
    <t>укупно лаб.</t>
  </si>
  <si>
    <t>Укупно домаћи</t>
  </si>
  <si>
    <t>I кол.</t>
  </si>
  <si>
    <t>II кол.</t>
  </si>
  <si>
    <t>активност</t>
  </si>
  <si>
    <t>укупно предиспитних обавеза</t>
  </si>
  <si>
    <t>проценат испуњености предиспитних обавеза</t>
  </si>
  <si>
    <t>писмени %</t>
  </si>
  <si>
    <t>писмени бодови</t>
  </si>
  <si>
    <t>усмени</t>
  </si>
  <si>
    <t>укупно</t>
  </si>
  <si>
    <t>АКТ</t>
  </si>
  <si>
    <t>ЛАБ</t>
  </si>
  <si>
    <t>ДОМ</t>
  </si>
  <si>
    <t>КОЛ</t>
  </si>
  <si>
    <t>ИСПИТ</t>
  </si>
  <si>
    <t>УКУПНО</t>
  </si>
  <si>
    <t>КОНАЧНА ОЦЕНА</t>
  </si>
  <si>
    <t>шифра</t>
  </si>
  <si>
    <t>рок у коме је испит положен</t>
  </si>
  <si>
    <t>јан/феб</t>
  </si>
  <si>
    <t>април</t>
  </si>
  <si>
    <t>јун/јул</t>
  </si>
  <si>
    <t>септ/окт</t>
  </si>
  <si>
    <t>нису испуњене предиспитне обавезе</t>
  </si>
  <si>
    <t>поновно предиспитне обавезе следеће школске године</t>
  </si>
  <si>
    <t>I домаћи</t>
  </si>
  <si>
    <t>II домаћи</t>
  </si>
  <si>
    <t xml:space="preserve"> </t>
  </si>
  <si>
    <t>Ивановић Владимир</t>
  </si>
  <si>
    <t>Цвијовић Младен</t>
  </si>
  <si>
    <t>Ћупић Стефан</t>
  </si>
  <si>
    <t>(I+II)/2</t>
  </si>
  <si>
    <t>Шипетић Бошко</t>
  </si>
  <si>
    <t>Туба Никола</t>
  </si>
  <si>
    <t>Несторовић Јован</t>
  </si>
  <si>
    <t>Пантовић Владимир</t>
  </si>
  <si>
    <t>Зекавица Јован</t>
  </si>
  <si>
    <t>Васковић Александар</t>
  </si>
  <si>
    <t>Милашиновић Лука</t>
  </si>
  <si>
    <t>Новаковић Урош</t>
  </si>
  <si>
    <t>Корићанац Марко</t>
  </si>
  <si>
    <t>Ковачевић Жарко</t>
  </si>
  <si>
    <t>Глишић Урош</t>
  </si>
  <si>
    <t>Чмерић Алекса</t>
  </si>
  <si>
    <t>Милојевић Душан</t>
  </si>
  <si>
    <t>Павловић Виктор</t>
  </si>
  <si>
    <t>Штављанин Миломир</t>
  </si>
  <si>
    <t>Станић Младен</t>
  </si>
  <si>
    <t>Јокић Јован</t>
  </si>
  <si>
    <t>Пантић Ненад</t>
  </si>
  <si>
    <t>Милошевић Бранко</t>
  </si>
  <si>
    <t>Бајовић Александар</t>
  </si>
  <si>
    <t>Радосављевић Богољуб</t>
  </si>
  <si>
    <t>Петровић Зоран</t>
  </si>
  <si>
    <t>Митрић Милован</t>
  </si>
  <si>
    <r>
      <rPr>
        <sz val="2"/>
        <color indexed="9"/>
        <rFont val="Calibri"/>
        <family val="2"/>
      </rPr>
      <t>a</t>
    </r>
    <r>
      <rPr>
        <sz val="36"/>
        <color indexed="9"/>
        <rFont val="Calibri"/>
        <family val="2"/>
      </rPr>
      <t>18</t>
    </r>
  </si>
  <si>
    <r>
      <rPr>
        <sz val="2"/>
        <color indexed="9"/>
        <rFont val="Calibri"/>
        <family val="2"/>
      </rPr>
      <t>c</t>
    </r>
    <r>
      <rPr>
        <sz val="36"/>
        <color indexed="9"/>
        <rFont val="Calibri"/>
        <family val="2"/>
      </rPr>
      <t>20</t>
    </r>
  </si>
  <si>
    <r>
      <rPr>
        <sz val="2"/>
        <color indexed="9"/>
        <rFont val="Calibri"/>
        <family val="2"/>
      </rPr>
      <t>a</t>
    </r>
    <r>
      <rPr>
        <sz val="36"/>
        <color indexed="9"/>
        <rFont val="Calibri"/>
        <family val="2"/>
      </rPr>
      <t>12</t>
    </r>
  </si>
  <si>
    <r>
      <rPr>
        <sz val="2"/>
        <color indexed="9"/>
        <rFont val="Calibri"/>
        <family val="2"/>
      </rPr>
      <t>a</t>
    </r>
    <r>
      <rPr>
        <sz val="36"/>
        <color indexed="9"/>
        <rFont val="Calibri"/>
        <family val="2"/>
      </rPr>
      <t>13</t>
    </r>
  </si>
  <si>
    <r>
      <rPr>
        <sz val="2"/>
        <color indexed="9"/>
        <rFont val="Calibri"/>
        <family val="2"/>
      </rPr>
      <t>a</t>
    </r>
    <r>
      <rPr>
        <sz val="36"/>
        <color indexed="9"/>
        <rFont val="Calibri"/>
        <family val="2"/>
      </rPr>
      <t>16</t>
    </r>
  </si>
  <si>
    <r>
      <rPr>
        <sz val="2"/>
        <color indexed="9"/>
        <rFont val="Calibri"/>
        <family val="2"/>
      </rPr>
      <t>c</t>
    </r>
    <r>
      <rPr>
        <sz val="36"/>
        <color indexed="9"/>
        <rFont val="Calibri"/>
        <family val="2"/>
      </rPr>
      <t>19</t>
    </r>
  </si>
  <si>
    <r>
      <rPr>
        <sz val="2"/>
        <color indexed="8"/>
        <rFont val="Calibri"/>
        <family val="2"/>
      </rPr>
      <t>b</t>
    </r>
    <r>
      <rPr>
        <sz val="36"/>
        <color indexed="8"/>
        <rFont val="Calibri"/>
        <family val="2"/>
      </rPr>
      <t>32</t>
    </r>
  </si>
  <si>
    <r>
      <rPr>
        <sz val="2"/>
        <color indexed="8"/>
        <rFont val="Calibri"/>
        <family val="2"/>
      </rPr>
      <t>b</t>
    </r>
    <r>
      <rPr>
        <sz val="36"/>
        <color indexed="8"/>
        <rFont val="Calibri"/>
        <family val="2"/>
      </rPr>
      <t>20</t>
    </r>
  </si>
  <si>
    <t>Дучић Јован</t>
  </si>
  <si>
    <t>Раденковић Младен</t>
  </si>
  <si>
    <t>Милошевић Стефан</t>
  </si>
  <si>
    <t>Тасић Милица</t>
  </si>
  <si>
    <r>
      <t xml:space="preserve">Услов изласка на писмени део испита је постигнуто минимално 30 од 50 бодова                                                                                                               </t>
    </r>
    <r>
      <rPr>
        <b/>
        <sz val="24"/>
        <color indexed="10"/>
        <rFont val="Arial"/>
        <family val="2"/>
      </rPr>
      <t xml:space="preserve">(60%  бодова предиспитних обавеза)      </t>
    </r>
  </si>
  <si>
    <t>usmeni</t>
  </si>
  <si>
    <t>вер. 19</t>
  </si>
  <si>
    <t>13. februar 2020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</si>
</sst>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.00\ &quot;дин.&quot;_-;\-* #,##0.00\ &quot;дин.&quot;_-;_-* &quot;-&quot;??\ &quot;дин.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_-* #,##0\ _Д_и_н_._-;\-* #,##0\ _Д_и_н_._-;_-* &quot;-&quot;\ _Д_и_н_._-;_-@_-"/>
    <numFmt numFmtId="183" formatCode="_-* #,##0.00\ _Д_и_н_._-;\-* #,##0.00\ _Д_и_н_._-;_-* &quot;-&quot;??\ _Д_и_н_.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[$€-2]\ #,##0.00_);[Red]\([$€-2]\ #,##0.00\)"/>
    <numFmt numFmtId="193" formatCode="0.000%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"/>
    <numFmt numFmtId="199" formatCode="0.0"/>
    <numFmt numFmtId="200" formatCode="0.0000000"/>
    <numFmt numFmtId="201" formatCode="0.00000000"/>
    <numFmt numFmtId="202" formatCode="0.000000"/>
    <numFmt numFmtId="203" formatCode="0.00000"/>
    <numFmt numFmtId="204" formatCode="0.0000"/>
    <numFmt numFmtId="205" formatCode="0.000000000"/>
    <numFmt numFmtId="206" formatCode="[$-241A]d\.\ mmmm\ yyyy"/>
    <numFmt numFmtId="207" formatCode="0.0;[Red]0.0"/>
    <numFmt numFmtId="208" formatCode="mmm/yyyy"/>
  </numFmts>
  <fonts count="131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sz val="36"/>
      <color indexed="8"/>
      <name val="Calibri"/>
      <family val="2"/>
    </font>
    <font>
      <sz val="36"/>
      <color indexed="9"/>
      <name val="Calibri"/>
      <family val="2"/>
    </font>
    <font>
      <sz val="2"/>
      <color indexed="9"/>
      <name val="Calibri"/>
      <family val="2"/>
    </font>
    <font>
      <sz val="2"/>
      <color indexed="8"/>
      <name val="Calibri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28"/>
      <color indexed="8"/>
      <name val="Arial"/>
      <family val="2"/>
    </font>
    <font>
      <sz val="26"/>
      <color indexed="8"/>
      <name val="Arial"/>
      <family val="2"/>
    </font>
    <font>
      <sz val="24"/>
      <color indexed="8"/>
      <name val="Arial"/>
      <family val="2"/>
    </font>
    <font>
      <b/>
      <sz val="48"/>
      <color indexed="10"/>
      <name val="Arial"/>
      <family val="2"/>
    </font>
    <font>
      <b/>
      <sz val="36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24"/>
      <color indexed="9"/>
      <name val="Arial"/>
      <family val="2"/>
    </font>
    <font>
      <sz val="22"/>
      <color indexed="9"/>
      <name val="Arial"/>
      <family val="2"/>
    </font>
    <font>
      <b/>
      <sz val="36"/>
      <color indexed="9"/>
      <name val="Arial"/>
      <family val="2"/>
    </font>
    <font>
      <b/>
      <sz val="48"/>
      <color indexed="9"/>
      <name val="Arial"/>
      <family val="2"/>
    </font>
    <font>
      <sz val="18"/>
      <color indexed="9"/>
      <name val="Arial"/>
      <family val="2"/>
    </font>
    <font>
      <b/>
      <sz val="22"/>
      <color indexed="30"/>
      <name val="Arial"/>
      <family val="2"/>
    </font>
    <font>
      <b/>
      <sz val="18"/>
      <color indexed="10"/>
      <name val="Arial"/>
      <family val="2"/>
    </font>
    <font>
      <b/>
      <sz val="24"/>
      <color indexed="30"/>
      <name val="Arial"/>
      <family val="2"/>
    </font>
    <font>
      <b/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34"/>
      <color indexed="9"/>
      <name val="Arial"/>
      <family val="2"/>
    </font>
    <font>
      <b/>
      <sz val="48"/>
      <color indexed="8"/>
      <name val="Arial"/>
      <family val="2"/>
    </font>
    <font>
      <b/>
      <sz val="22"/>
      <color indexed="10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36"/>
      <color theme="1"/>
      <name val="Calibri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b/>
      <sz val="48"/>
      <color rgb="FFFF0000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  <font>
      <sz val="36"/>
      <color theme="0"/>
      <name val="Calibri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sz val="24"/>
      <color theme="0"/>
      <name val="Arial"/>
      <family val="2"/>
    </font>
    <font>
      <sz val="22"/>
      <color theme="0"/>
      <name val="Arial"/>
      <family val="2"/>
    </font>
    <font>
      <b/>
      <sz val="36"/>
      <color theme="0"/>
      <name val="Arial"/>
      <family val="2"/>
    </font>
    <font>
      <b/>
      <sz val="48"/>
      <color theme="0"/>
      <name val="Arial"/>
      <family val="2"/>
    </font>
    <font>
      <sz val="18"/>
      <color theme="0"/>
      <name val="Arial"/>
      <family val="2"/>
    </font>
    <font>
      <b/>
      <sz val="24"/>
      <color theme="1"/>
      <name val="Arial"/>
      <family val="2"/>
    </font>
    <font>
      <b/>
      <sz val="22"/>
      <color rgb="FF0070C0"/>
      <name val="Arial"/>
      <family val="2"/>
    </font>
    <font>
      <b/>
      <sz val="24"/>
      <color theme="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  <font>
      <b/>
      <sz val="34"/>
      <color theme="0"/>
      <name val="Arial"/>
      <family val="2"/>
    </font>
    <font>
      <b/>
      <sz val="24"/>
      <color rgb="FF0070C0"/>
      <name val="Arial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  <font>
      <b/>
      <sz val="18"/>
      <color rgb="FFFF0000"/>
      <name val="Arial"/>
      <family val="2"/>
    </font>
    <font>
      <b/>
      <sz val="48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0" fillId="26" borderId="1" applyNumberFormat="0" applyFon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3" applyNumberFormat="0" applyAlignment="0" applyProtection="0"/>
    <xf numFmtId="0" fontId="80" fillId="29" borderId="4" applyNumberFormat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7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2" borderId="4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5" fillId="0" borderId="0">
      <alignment/>
      <protection/>
    </xf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/>
    </xf>
    <xf numFmtId="0" fontId="95" fillId="34" borderId="11" xfId="0" applyFont="1" applyFill="1" applyBorder="1" applyAlignment="1">
      <alignment horizontal="center" vertical="center" wrapText="1"/>
    </xf>
    <xf numFmtId="9" fontId="12" fillId="35" borderId="11" xfId="58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96" fillId="0" borderId="0" xfId="0" applyFont="1" applyAlignment="1">
      <alignment/>
    </xf>
    <xf numFmtId="0" fontId="96" fillId="34" borderId="11" xfId="0" applyFont="1" applyFill="1" applyBorder="1" applyAlignment="1">
      <alignment horizontal="center" vertical="center" wrapText="1"/>
    </xf>
    <xf numFmtId="0" fontId="96" fillId="35" borderId="1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 indent="1"/>
    </xf>
    <xf numFmtId="9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8" fillId="34" borderId="11" xfId="0" applyFont="1" applyFill="1" applyBorder="1" applyAlignment="1">
      <alignment horizontal="center" vertical="center" wrapText="1"/>
    </xf>
    <xf numFmtId="199" fontId="15" fillId="35" borderId="11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9" fontId="9" fillId="16" borderId="16" xfId="0" applyNumberFormat="1" applyFont="1" applyFill="1" applyBorder="1" applyAlignment="1">
      <alignment/>
    </xf>
    <xf numFmtId="0" fontId="17" fillId="35" borderId="11" xfId="0" applyFont="1" applyFill="1" applyBorder="1" applyAlignment="1">
      <alignment horizontal="left" vertical="center" wrapText="1"/>
    </xf>
    <xf numFmtId="9" fontId="96" fillId="36" borderId="11" xfId="58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/>
    </xf>
    <xf numFmtId="0" fontId="98" fillId="10" borderId="14" xfId="0" applyFont="1" applyFill="1" applyBorder="1" applyAlignment="1">
      <alignment/>
    </xf>
    <xf numFmtId="0" fontId="98" fillId="0" borderId="0" xfId="0" applyFont="1" applyAlignment="1">
      <alignment/>
    </xf>
    <xf numFmtId="0" fontId="98" fillId="34" borderId="11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16" fillId="0" borderId="0" xfId="0" applyFont="1" applyAlignment="1">
      <alignment horizontal="center"/>
    </xf>
    <xf numFmtId="199" fontId="99" fillId="0" borderId="0" xfId="0" applyNumberFormat="1" applyFont="1" applyAlignment="1">
      <alignment/>
    </xf>
    <xf numFmtId="0" fontId="98" fillId="36" borderId="0" xfId="0" applyFont="1" applyFill="1" applyAlignment="1">
      <alignment/>
    </xf>
    <xf numFmtId="199" fontId="94" fillId="0" borderId="0" xfId="0" applyNumberFormat="1" applyFont="1" applyAlignment="1">
      <alignment/>
    </xf>
    <xf numFmtId="199" fontId="100" fillId="36" borderId="11" xfId="0" applyNumberFormat="1" applyFont="1" applyFill="1" applyBorder="1" applyAlignment="1">
      <alignment horizontal="center" vertical="center"/>
    </xf>
    <xf numFmtId="0" fontId="101" fillId="36" borderId="11" xfId="67" applyFont="1" applyFill="1" applyBorder="1">
      <alignment/>
      <protection/>
    </xf>
    <xf numFmtId="0" fontId="99" fillId="0" borderId="0" xfId="0" applyFont="1" applyAlignment="1">
      <alignment/>
    </xf>
    <xf numFmtId="199" fontId="96" fillId="36" borderId="11" xfId="0" applyNumberFormat="1" applyFont="1" applyFill="1" applyBorder="1" applyAlignment="1">
      <alignment horizontal="center" vertical="center"/>
    </xf>
    <xf numFmtId="199" fontId="97" fillId="36" borderId="11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199" fontId="102" fillId="34" borderId="11" xfId="0" applyNumberFormat="1" applyFont="1" applyFill="1" applyBorder="1" applyAlignment="1">
      <alignment horizontal="center" vertical="center" wrapText="1"/>
    </xf>
    <xf numFmtId="199" fontId="96" fillId="35" borderId="11" xfId="0" applyNumberFormat="1" applyFont="1" applyFill="1" applyBorder="1" applyAlignment="1">
      <alignment horizontal="center" vertical="center"/>
    </xf>
    <xf numFmtId="9" fontId="97" fillId="35" borderId="11" xfId="58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03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17" xfId="0" applyFont="1" applyBorder="1" applyAlignment="1">
      <alignment horizontal="center" vertical="center" wrapText="1"/>
    </xf>
    <xf numFmtId="1" fontId="96" fillId="36" borderId="11" xfId="0" applyNumberFormat="1" applyFont="1" applyFill="1" applyBorder="1" applyAlignment="1">
      <alignment horizontal="center" vertical="center"/>
    </xf>
    <xf numFmtId="1" fontId="100" fillId="36" borderId="11" xfId="0" applyNumberFormat="1" applyFont="1" applyFill="1" applyBorder="1" applyAlignment="1">
      <alignment horizontal="center" vertical="center"/>
    </xf>
    <xf numFmtId="199" fontId="104" fillId="0" borderId="0" xfId="0" applyNumberFormat="1" applyFont="1" applyAlignment="1">
      <alignment/>
    </xf>
    <xf numFmtId="2" fontId="96" fillId="36" borderId="11" xfId="0" applyNumberFormat="1" applyFont="1" applyFill="1" applyBorder="1" applyAlignment="1">
      <alignment horizontal="center" vertical="center"/>
    </xf>
    <xf numFmtId="1" fontId="97" fillId="35" borderId="11" xfId="0" applyNumberFormat="1" applyFont="1" applyFill="1" applyBorder="1" applyAlignment="1">
      <alignment horizontal="center" vertical="center"/>
    </xf>
    <xf numFmtId="1" fontId="105" fillId="36" borderId="11" xfId="0" applyNumberFormat="1" applyFont="1" applyFill="1" applyBorder="1" applyAlignment="1">
      <alignment horizontal="center" vertical="center"/>
    </xf>
    <xf numFmtId="1" fontId="13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vertical="center" wrapText="1"/>
    </xf>
    <xf numFmtId="1" fontId="106" fillId="36" borderId="11" xfId="0" applyNumberFormat="1" applyFont="1" applyFill="1" applyBorder="1" applyAlignment="1">
      <alignment horizontal="center" vertical="center"/>
    </xf>
    <xf numFmtId="9" fontId="107" fillId="36" borderId="11" xfId="0" applyNumberFormat="1" applyFont="1" applyFill="1" applyBorder="1" applyAlignment="1">
      <alignment horizontal="center" vertical="center"/>
    </xf>
    <xf numFmtId="1" fontId="105" fillId="36" borderId="11" xfId="0" applyNumberFormat="1" applyFont="1" applyFill="1" applyBorder="1" applyAlignment="1">
      <alignment horizontal="center" vertical="center" wrapText="1"/>
    </xf>
    <xf numFmtId="1" fontId="106" fillId="36" borderId="11" xfId="0" applyNumberFormat="1" applyFont="1" applyFill="1" applyBorder="1" applyAlignment="1">
      <alignment horizontal="center" vertical="center"/>
    </xf>
    <xf numFmtId="0" fontId="101" fillId="38" borderId="11" xfId="67" applyFont="1" applyFill="1" applyBorder="1" applyAlignment="1">
      <alignment horizontal="center"/>
      <protection/>
    </xf>
    <xf numFmtId="0" fontId="108" fillId="39" borderId="11" xfId="67" applyFont="1" applyFill="1" applyBorder="1" applyAlignment="1">
      <alignment horizontal="center"/>
      <protection/>
    </xf>
    <xf numFmtId="0" fontId="108" fillId="40" borderId="11" xfId="67" applyFont="1" applyFill="1" applyBorder="1" applyAlignment="1">
      <alignment horizontal="center"/>
      <protection/>
    </xf>
    <xf numFmtId="0" fontId="108" fillId="41" borderId="11" xfId="67" applyFont="1" applyFill="1" applyBorder="1" applyAlignment="1">
      <alignment horizontal="center"/>
      <protection/>
    </xf>
    <xf numFmtId="0" fontId="108" fillId="42" borderId="11" xfId="67" applyFont="1" applyFill="1" applyBorder="1" applyAlignment="1">
      <alignment horizontal="center"/>
      <protection/>
    </xf>
    <xf numFmtId="0" fontId="96" fillId="41" borderId="11" xfId="0" applyFont="1" applyFill="1" applyBorder="1" applyAlignment="1">
      <alignment horizontal="center" vertical="center"/>
    </xf>
    <xf numFmtId="2" fontId="96" fillId="41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99" fontId="110" fillId="0" borderId="0" xfId="0" applyNumberFormat="1" applyFont="1" applyAlignment="1">
      <alignment/>
    </xf>
    <xf numFmtId="0" fontId="110" fillId="0" borderId="0" xfId="0" applyFont="1" applyAlignment="1">
      <alignment/>
    </xf>
    <xf numFmtId="199" fontId="111" fillId="0" borderId="0" xfId="0" applyNumberFormat="1" applyFont="1" applyAlignment="1">
      <alignment/>
    </xf>
    <xf numFmtId="0" fontId="111" fillId="0" borderId="0" xfId="0" applyFont="1" applyAlignment="1">
      <alignment/>
    </xf>
    <xf numFmtId="0" fontId="108" fillId="43" borderId="11" xfId="67" applyFont="1" applyFill="1" applyBorder="1">
      <alignment/>
      <protection/>
    </xf>
    <xf numFmtId="1" fontId="112" fillId="43" borderId="11" xfId="0" applyNumberFormat="1" applyFont="1" applyFill="1" applyBorder="1" applyAlignment="1">
      <alignment horizontal="center" vertical="center"/>
    </xf>
    <xf numFmtId="199" fontId="112" fillId="43" borderId="11" xfId="0" applyNumberFormat="1" applyFont="1" applyFill="1" applyBorder="1" applyAlignment="1">
      <alignment horizontal="center" vertical="center"/>
    </xf>
    <xf numFmtId="199" fontId="113" fillId="43" borderId="11" xfId="0" applyNumberFormat="1" applyFont="1" applyFill="1" applyBorder="1" applyAlignment="1">
      <alignment horizontal="center" vertical="center"/>
    </xf>
    <xf numFmtId="1" fontId="113" fillId="43" borderId="11" xfId="0" applyNumberFormat="1" applyFont="1" applyFill="1" applyBorder="1" applyAlignment="1">
      <alignment horizontal="center" vertical="center"/>
    </xf>
    <xf numFmtId="2" fontId="112" fillId="43" borderId="11" xfId="0" applyNumberFormat="1" applyFont="1" applyFill="1" applyBorder="1" applyAlignment="1">
      <alignment horizontal="center" vertical="center"/>
    </xf>
    <xf numFmtId="9" fontId="112" fillId="43" borderId="11" xfId="58" applyFont="1" applyFill="1" applyBorder="1" applyAlignment="1">
      <alignment horizontal="center" vertical="center"/>
    </xf>
    <xf numFmtId="9" fontId="114" fillId="43" borderId="11" xfId="0" applyNumberFormat="1" applyFont="1" applyFill="1" applyBorder="1" applyAlignment="1">
      <alignment horizontal="center" vertical="center"/>
    </xf>
    <xf numFmtId="199" fontId="115" fillId="43" borderId="11" xfId="0" applyNumberFormat="1" applyFont="1" applyFill="1" applyBorder="1" applyAlignment="1">
      <alignment horizontal="center" vertical="center"/>
    </xf>
    <xf numFmtId="199" fontId="116" fillId="43" borderId="11" xfId="0" applyNumberFormat="1" applyFont="1" applyFill="1" applyBorder="1" applyAlignment="1">
      <alignment horizontal="center" vertical="center"/>
    </xf>
    <xf numFmtId="1" fontId="117" fillId="43" borderId="11" xfId="0" applyNumberFormat="1" applyFont="1" applyFill="1" applyBorder="1" applyAlignment="1">
      <alignment horizontal="center" vertical="center"/>
    </xf>
    <xf numFmtId="1" fontId="118" fillId="43" borderId="11" xfId="0" applyNumberFormat="1" applyFont="1" applyFill="1" applyBorder="1" applyAlignment="1">
      <alignment horizontal="center" vertical="center" wrapText="1"/>
    </xf>
    <xf numFmtId="9" fontId="119" fillId="43" borderId="11" xfId="0" applyNumberFormat="1" applyFont="1" applyFill="1" applyBorder="1" applyAlignment="1">
      <alignment horizontal="center" vertical="center"/>
    </xf>
    <xf numFmtId="1" fontId="118" fillId="43" borderId="11" xfId="0" applyNumberFormat="1" applyFont="1" applyFill="1" applyBorder="1" applyAlignment="1">
      <alignment horizontal="center" vertical="center"/>
    </xf>
    <xf numFmtId="0" fontId="101" fillId="44" borderId="11" xfId="67" applyFont="1" applyFill="1" applyBorder="1">
      <alignment/>
      <protection/>
    </xf>
    <xf numFmtId="1" fontId="96" fillId="44" borderId="11" xfId="0" applyNumberFormat="1" applyFont="1" applyFill="1" applyBorder="1" applyAlignment="1">
      <alignment horizontal="center" vertical="center"/>
    </xf>
    <xf numFmtId="199" fontId="96" fillId="44" borderId="11" xfId="0" applyNumberFormat="1" applyFont="1" applyFill="1" applyBorder="1" applyAlignment="1">
      <alignment horizontal="center" vertical="center"/>
    </xf>
    <xf numFmtId="199" fontId="100" fillId="44" borderId="11" xfId="0" applyNumberFormat="1" applyFont="1" applyFill="1" applyBorder="1" applyAlignment="1">
      <alignment horizontal="center" vertical="center"/>
    </xf>
    <xf numFmtId="1" fontId="100" fillId="44" borderId="11" xfId="0" applyNumberFormat="1" applyFont="1" applyFill="1" applyBorder="1" applyAlignment="1">
      <alignment horizontal="center" vertical="center"/>
    </xf>
    <xf numFmtId="2" fontId="96" fillId="44" borderId="11" xfId="0" applyNumberFormat="1" applyFont="1" applyFill="1" applyBorder="1" applyAlignment="1">
      <alignment horizontal="center" vertical="center"/>
    </xf>
    <xf numFmtId="9" fontId="96" fillId="44" borderId="11" xfId="58" applyFont="1" applyFill="1" applyBorder="1" applyAlignment="1">
      <alignment horizontal="center" vertical="center"/>
    </xf>
    <xf numFmtId="9" fontId="107" fillId="44" borderId="11" xfId="0" applyNumberFormat="1" applyFont="1" applyFill="1" applyBorder="1" applyAlignment="1">
      <alignment horizontal="center" vertical="center"/>
    </xf>
    <xf numFmtId="199" fontId="97" fillId="44" borderId="11" xfId="0" applyNumberFormat="1" applyFont="1" applyFill="1" applyBorder="1" applyAlignment="1">
      <alignment horizontal="center" vertical="center"/>
    </xf>
    <xf numFmtId="1" fontId="106" fillId="44" borderId="11" xfId="0" applyNumberFormat="1" applyFont="1" applyFill="1" applyBorder="1" applyAlignment="1">
      <alignment horizontal="center" vertical="center"/>
    </xf>
    <xf numFmtId="1" fontId="105" fillId="44" borderId="11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199" fontId="120" fillId="36" borderId="11" xfId="0" applyNumberFormat="1" applyFont="1" applyFill="1" applyBorder="1" applyAlignment="1">
      <alignment horizontal="center" vertical="center"/>
    </xf>
    <xf numFmtId="199" fontId="120" fillId="44" borderId="11" xfId="0" applyNumberFormat="1" applyFont="1" applyFill="1" applyBorder="1" applyAlignment="1">
      <alignment horizontal="center" vertical="center"/>
    </xf>
    <xf numFmtId="199" fontId="121" fillId="44" borderId="11" xfId="0" applyNumberFormat="1" applyFont="1" applyFill="1" applyBorder="1" applyAlignment="1">
      <alignment horizontal="center" vertical="center"/>
    </xf>
    <xf numFmtId="1" fontId="106" fillId="44" borderId="11" xfId="0" applyNumberFormat="1" applyFont="1" applyFill="1" applyBorder="1" applyAlignment="1">
      <alignment horizontal="center" vertical="center"/>
    </xf>
    <xf numFmtId="199" fontId="122" fillId="43" borderId="11" xfId="0" applyNumberFormat="1" applyFont="1" applyFill="1" applyBorder="1" applyAlignment="1">
      <alignment horizontal="center" vertical="center"/>
    </xf>
    <xf numFmtId="199" fontId="123" fillId="43" borderId="11" xfId="0" applyNumberFormat="1" applyFont="1" applyFill="1" applyBorder="1" applyAlignment="1">
      <alignment horizontal="center" vertical="center"/>
    </xf>
    <xf numFmtId="199" fontId="124" fillId="43" borderId="11" xfId="0" applyNumberFormat="1" applyFont="1" applyFill="1" applyBorder="1" applyAlignment="1">
      <alignment horizontal="center" vertical="center"/>
    </xf>
    <xf numFmtId="1" fontId="125" fillId="43" borderId="11" xfId="0" applyNumberFormat="1" applyFont="1" applyFill="1" applyBorder="1" applyAlignment="1">
      <alignment horizontal="center" vertical="center"/>
    </xf>
    <xf numFmtId="0" fontId="108" fillId="43" borderId="11" xfId="53" applyFont="1" applyFill="1" applyBorder="1">
      <alignment/>
      <protection/>
    </xf>
    <xf numFmtId="1" fontId="107" fillId="36" borderId="11" xfId="58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199" fontId="96" fillId="43" borderId="11" xfId="0" applyNumberFormat="1" applyFont="1" applyFill="1" applyBorder="1" applyAlignment="1">
      <alignment horizontal="center" vertical="center"/>
    </xf>
    <xf numFmtId="199" fontId="121" fillId="36" borderId="11" xfId="0" applyNumberFormat="1" applyFont="1" applyFill="1" applyBorder="1" applyAlignment="1">
      <alignment horizontal="center" vertical="center"/>
    </xf>
    <xf numFmtId="199" fontId="126" fillId="36" borderId="11" xfId="0" applyNumberFormat="1" applyFont="1" applyFill="1" applyBorder="1" applyAlignment="1">
      <alignment horizontal="center" vertical="center"/>
    </xf>
    <xf numFmtId="0" fontId="101" fillId="16" borderId="11" xfId="67" applyFont="1" applyFill="1" applyBorder="1">
      <alignment/>
      <protection/>
    </xf>
    <xf numFmtId="1" fontId="96" fillId="16" borderId="11" xfId="0" applyNumberFormat="1" applyFont="1" applyFill="1" applyBorder="1" applyAlignment="1">
      <alignment horizontal="center" vertical="center"/>
    </xf>
    <xf numFmtId="199" fontId="96" fillId="16" borderId="11" xfId="0" applyNumberFormat="1" applyFont="1" applyFill="1" applyBorder="1" applyAlignment="1">
      <alignment horizontal="center" vertical="center"/>
    </xf>
    <xf numFmtId="199" fontId="100" fillId="16" borderId="11" xfId="0" applyNumberFormat="1" applyFont="1" applyFill="1" applyBorder="1" applyAlignment="1">
      <alignment horizontal="center" vertical="center"/>
    </xf>
    <xf numFmtId="199" fontId="120" fillId="16" borderId="11" xfId="0" applyNumberFormat="1" applyFont="1" applyFill="1" applyBorder="1" applyAlignment="1">
      <alignment horizontal="center" vertical="center"/>
    </xf>
    <xf numFmtId="1" fontId="100" fillId="16" borderId="11" xfId="0" applyNumberFormat="1" applyFont="1" applyFill="1" applyBorder="1" applyAlignment="1">
      <alignment horizontal="center" vertical="center"/>
    </xf>
    <xf numFmtId="2" fontId="96" fillId="16" borderId="11" xfId="0" applyNumberFormat="1" applyFont="1" applyFill="1" applyBorder="1" applyAlignment="1">
      <alignment horizontal="center" vertical="center"/>
    </xf>
    <xf numFmtId="9" fontId="96" fillId="16" borderId="11" xfId="58" applyFont="1" applyFill="1" applyBorder="1" applyAlignment="1">
      <alignment horizontal="center" vertical="center"/>
    </xf>
    <xf numFmtId="9" fontId="107" fillId="16" borderId="11" xfId="0" applyNumberFormat="1" applyFont="1" applyFill="1" applyBorder="1" applyAlignment="1">
      <alignment horizontal="center" vertical="center"/>
    </xf>
    <xf numFmtId="1" fontId="107" fillId="16" borderId="11" xfId="58" applyNumberFormat="1" applyFont="1" applyFill="1" applyBorder="1" applyAlignment="1">
      <alignment horizontal="center" vertical="center"/>
    </xf>
    <xf numFmtId="199" fontId="109" fillId="16" borderId="11" xfId="0" applyNumberFormat="1" applyFont="1" applyFill="1" applyBorder="1" applyAlignment="1">
      <alignment horizontal="center" vertical="center"/>
    </xf>
    <xf numFmtId="199" fontId="97" fillId="16" borderId="11" xfId="0" applyNumberFormat="1" applyFont="1" applyFill="1" applyBorder="1" applyAlignment="1">
      <alignment horizontal="center" vertical="center"/>
    </xf>
    <xf numFmtId="1" fontId="106" fillId="16" borderId="11" xfId="0" applyNumberFormat="1" applyFont="1" applyFill="1" applyBorder="1" applyAlignment="1">
      <alignment horizontal="center" vertical="center"/>
    </xf>
    <xf numFmtId="1" fontId="105" fillId="16" borderId="11" xfId="0" applyNumberFormat="1" applyFont="1" applyFill="1" applyBorder="1" applyAlignment="1">
      <alignment horizontal="center" vertical="center"/>
    </xf>
    <xf numFmtId="9" fontId="107" fillId="16" borderId="11" xfId="58" applyFont="1" applyFill="1" applyBorder="1" applyAlignment="1">
      <alignment horizontal="center" vertical="center"/>
    </xf>
    <xf numFmtId="1" fontId="105" fillId="16" borderId="11" xfId="0" applyNumberFormat="1" applyFont="1" applyFill="1" applyBorder="1" applyAlignment="1">
      <alignment horizontal="center" vertical="center" wrapText="1"/>
    </xf>
    <xf numFmtId="199" fontId="127" fillId="16" borderId="11" xfId="0" applyNumberFormat="1" applyFont="1" applyFill="1" applyBorder="1" applyAlignment="1">
      <alignment horizontal="center" vertical="center"/>
    </xf>
    <xf numFmtId="9" fontId="99" fillId="16" borderId="11" xfId="0" applyNumberFormat="1" applyFont="1" applyFill="1" applyBorder="1" applyAlignment="1">
      <alignment horizontal="center" vertical="center"/>
    </xf>
    <xf numFmtId="1" fontId="106" fillId="16" borderId="11" xfId="0" applyNumberFormat="1" applyFont="1" applyFill="1" applyBorder="1" applyAlignment="1">
      <alignment horizontal="center" vertical="center"/>
    </xf>
    <xf numFmtId="0" fontId="101" fillId="10" borderId="11" xfId="67" applyFont="1" applyFill="1" applyBorder="1">
      <alignment/>
      <protection/>
    </xf>
    <xf numFmtId="1" fontId="96" fillId="10" borderId="11" xfId="0" applyNumberFormat="1" applyFont="1" applyFill="1" applyBorder="1" applyAlignment="1">
      <alignment horizontal="center" vertical="center"/>
    </xf>
    <xf numFmtId="199" fontId="96" fillId="10" borderId="11" xfId="0" applyNumberFormat="1" applyFont="1" applyFill="1" applyBorder="1" applyAlignment="1">
      <alignment horizontal="center" vertical="center"/>
    </xf>
    <xf numFmtId="199" fontId="100" fillId="10" borderId="11" xfId="0" applyNumberFormat="1" applyFont="1" applyFill="1" applyBorder="1" applyAlignment="1">
      <alignment horizontal="center" vertical="center"/>
    </xf>
    <xf numFmtId="199" fontId="120" fillId="10" borderId="11" xfId="0" applyNumberFormat="1" applyFont="1" applyFill="1" applyBorder="1" applyAlignment="1">
      <alignment horizontal="center" vertical="center"/>
    </xf>
    <xf numFmtId="1" fontId="100" fillId="10" borderId="11" xfId="0" applyNumberFormat="1" applyFont="1" applyFill="1" applyBorder="1" applyAlignment="1">
      <alignment horizontal="center" vertical="center"/>
    </xf>
    <xf numFmtId="2" fontId="96" fillId="10" borderId="11" xfId="0" applyNumberFormat="1" applyFont="1" applyFill="1" applyBorder="1" applyAlignment="1">
      <alignment horizontal="center" vertical="center"/>
    </xf>
    <xf numFmtId="9" fontId="96" fillId="10" borderId="11" xfId="58" applyFont="1" applyFill="1" applyBorder="1" applyAlignment="1">
      <alignment horizontal="center" vertical="center"/>
    </xf>
    <xf numFmtId="1" fontId="107" fillId="10" borderId="11" xfId="58" applyNumberFormat="1" applyFont="1" applyFill="1" applyBorder="1" applyAlignment="1">
      <alignment horizontal="center" vertical="center"/>
    </xf>
    <xf numFmtId="199" fontId="109" fillId="10" borderId="11" xfId="0" applyNumberFormat="1" applyFont="1" applyFill="1" applyBorder="1" applyAlignment="1">
      <alignment horizontal="center" vertical="center"/>
    </xf>
    <xf numFmtId="199" fontId="97" fillId="10" borderId="11" xfId="0" applyNumberFormat="1" applyFont="1" applyFill="1" applyBorder="1" applyAlignment="1">
      <alignment horizontal="center" vertical="center"/>
    </xf>
    <xf numFmtId="1" fontId="106" fillId="10" borderId="11" xfId="0" applyNumberFormat="1" applyFont="1" applyFill="1" applyBorder="1" applyAlignment="1">
      <alignment horizontal="center" vertical="center"/>
    </xf>
    <xf numFmtId="1" fontId="105" fillId="10" borderId="11" xfId="0" applyNumberFormat="1" applyFont="1" applyFill="1" applyBorder="1" applyAlignment="1">
      <alignment horizontal="center" vertical="center"/>
    </xf>
    <xf numFmtId="1" fontId="105" fillId="10" borderId="11" xfId="0" applyNumberFormat="1" applyFont="1" applyFill="1" applyBorder="1" applyAlignment="1">
      <alignment horizontal="center" vertical="center" wrapText="1"/>
    </xf>
    <xf numFmtId="199" fontId="128" fillId="10" borderId="11" xfId="0" applyNumberFormat="1" applyFont="1" applyFill="1" applyBorder="1" applyAlignment="1">
      <alignment horizontal="center" vertical="center"/>
    </xf>
    <xf numFmtId="199" fontId="121" fillId="10" borderId="11" xfId="0" applyNumberFormat="1" applyFont="1" applyFill="1" applyBorder="1" applyAlignment="1">
      <alignment horizontal="center" vertical="center"/>
    </xf>
    <xf numFmtId="9" fontId="129" fillId="36" borderId="11" xfId="0" applyNumberFormat="1" applyFont="1" applyFill="1" applyBorder="1" applyAlignment="1">
      <alignment horizontal="center" vertical="center"/>
    </xf>
    <xf numFmtId="9" fontId="107" fillId="10" borderId="11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45" borderId="0" xfId="0" applyFont="1" applyFill="1" applyAlignment="1">
      <alignment horizontal="center"/>
    </xf>
    <xf numFmtId="0" fontId="101" fillId="46" borderId="11" xfId="67" applyFont="1" applyFill="1" applyBorder="1">
      <alignment/>
      <protection/>
    </xf>
    <xf numFmtId="1" fontId="96" fillId="46" borderId="11" xfId="0" applyNumberFormat="1" applyFont="1" applyFill="1" applyBorder="1" applyAlignment="1">
      <alignment horizontal="center" vertical="center"/>
    </xf>
    <xf numFmtId="199" fontId="96" fillId="46" borderId="11" xfId="0" applyNumberFormat="1" applyFont="1" applyFill="1" applyBorder="1" applyAlignment="1">
      <alignment horizontal="center" vertical="center"/>
    </xf>
    <xf numFmtId="199" fontId="100" fillId="46" borderId="11" xfId="0" applyNumberFormat="1" applyFont="1" applyFill="1" applyBorder="1" applyAlignment="1">
      <alignment horizontal="center" vertical="center"/>
    </xf>
    <xf numFmtId="199" fontId="120" fillId="46" borderId="11" xfId="0" applyNumberFormat="1" applyFont="1" applyFill="1" applyBorder="1" applyAlignment="1">
      <alignment horizontal="center" vertical="center"/>
    </xf>
    <xf numFmtId="1" fontId="100" fillId="46" borderId="11" xfId="0" applyNumberFormat="1" applyFont="1" applyFill="1" applyBorder="1" applyAlignment="1">
      <alignment horizontal="center" vertical="center"/>
    </xf>
    <xf numFmtId="2" fontId="96" fillId="46" borderId="11" xfId="0" applyNumberFormat="1" applyFont="1" applyFill="1" applyBorder="1" applyAlignment="1">
      <alignment horizontal="center" vertical="center"/>
    </xf>
    <xf numFmtId="9" fontId="96" fillId="46" borderId="11" xfId="58" applyFont="1" applyFill="1" applyBorder="1" applyAlignment="1">
      <alignment horizontal="center" vertical="center"/>
    </xf>
    <xf numFmtId="9" fontId="107" fillId="46" borderId="11" xfId="0" applyNumberFormat="1" applyFont="1" applyFill="1" applyBorder="1" applyAlignment="1">
      <alignment horizontal="center" vertical="center"/>
    </xf>
    <xf numFmtId="199" fontId="97" fillId="46" borderId="11" xfId="0" applyNumberFormat="1" applyFont="1" applyFill="1" applyBorder="1" applyAlignment="1">
      <alignment horizontal="center" vertical="center"/>
    </xf>
    <xf numFmtId="1" fontId="106" fillId="46" borderId="11" xfId="0" applyNumberFormat="1" applyFont="1" applyFill="1" applyBorder="1" applyAlignment="1">
      <alignment horizontal="center" vertical="center"/>
    </xf>
    <xf numFmtId="1" fontId="105" fillId="46" borderId="11" xfId="0" applyNumberFormat="1" applyFont="1" applyFill="1" applyBorder="1" applyAlignment="1">
      <alignment horizontal="center" vertical="center" wrapText="1"/>
    </xf>
    <xf numFmtId="0" fontId="101" fillId="46" borderId="11" xfId="53" applyFont="1" applyFill="1" applyBorder="1">
      <alignment/>
      <protection/>
    </xf>
    <xf numFmtId="9" fontId="129" fillId="46" borderId="11" xfId="0" applyNumberFormat="1" applyFont="1" applyFill="1" applyBorder="1" applyAlignment="1">
      <alignment horizontal="center" vertical="center"/>
    </xf>
    <xf numFmtId="9" fontId="99" fillId="46" borderId="11" xfId="0" applyNumberFormat="1" applyFont="1" applyFill="1" applyBorder="1" applyAlignment="1">
      <alignment horizontal="center" vertical="center"/>
    </xf>
    <xf numFmtId="1" fontId="106" fillId="46" borderId="11" xfId="0" applyNumberFormat="1" applyFont="1" applyFill="1" applyBorder="1" applyAlignment="1">
      <alignment horizontal="center" vertical="center"/>
    </xf>
    <xf numFmtId="199" fontId="126" fillId="46" borderId="11" xfId="0" applyNumberFormat="1" applyFont="1" applyFill="1" applyBorder="1" applyAlignment="1">
      <alignment horizontal="center" vertical="center"/>
    </xf>
    <xf numFmtId="0" fontId="101" fillId="47" borderId="11" xfId="67" applyFont="1" applyFill="1" applyBorder="1">
      <alignment/>
      <protection/>
    </xf>
    <xf numFmtId="1" fontId="96" fillId="47" borderId="11" xfId="0" applyNumberFormat="1" applyFont="1" applyFill="1" applyBorder="1" applyAlignment="1">
      <alignment horizontal="center" vertical="center"/>
    </xf>
    <xf numFmtId="199" fontId="96" fillId="47" borderId="11" xfId="0" applyNumberFormat="1" applyFont="1" applyFill="1" applyBorder="1" applyAlignment="1">
      <alignment horizontal="center" vertical="center"/>
    </xf>
    <xf numFmtId="199" fontId="100" fillId="47" borderId="11" xfId="0" applyNumberFormat="1" applyFont="1" applyFill="1" applyBorder="1" applyAlignment="1">
      <alignment horizontal="center" vertical="center"/>
    </xf>
    <xf numFmtId="199" fontId="120" fillId="47" borderId="11" xfId="0" applyNumberFormat="1" applyFont="1" applyFill="1" applyBorder="1" applyAlignment="1">
      <alignment horizontal="center" vertical="center"/>
    </xf>
    <xf numFmtId="1" fontId="100" fillId="47" borderId="11" xfId="0" applyNumberFormat="1" applyFont="1" applyFill="1" applyBorder="1" applyAlignment="1">
      <alignment horizontal="center" vertical="center"/>
    </xf>
    <xf numFmtId="2" fontId="96" fillId="47" borderId="11" xfId="0" applyNumberFormat="1" applyFont="1" applyFill="1" applyBorder="1" applyAlignment="1">
      <alignment horizontal="center" vertical="center"/>
    </xf>
    <xf numFmtId="9" fontId="96" fillId="47" borderId="11" xfId="58" applyFont="1" applyFill="1" applyBorder="1" applyAlignment="1">
      <alignment horizontal="center" vertical="center"/>
    </xf>
    <xf numFmtId="9" fontId="107" fillId="47" borderId="11" xfId="0" applyNumberFormat="1" applyFont="1" applyFill="1" applyBorder="1" applyAlignment="1">
      <alignment horizontal="center" vertical="center"/>
    </xf>
    <xf numFmtId="199" fontId="97" fillId="47" borderId="11" xfId="0" applyNumberFormat="1" applyFont="1" applyFill="1" applyBorder="1" applyAlignment="1">
      <alignment horizontal="center" vertical="center"/>
    </xf>
    <xf numFmtId="1" fontId="106" fillId="47" borderId="11" xfId="0" applyNumberFormat="1" applyFont="1" applyFill="1" applyBorder="1" applyAlignment="1">
      <alignment horizontal="center" vertical="center"/>
    </xf>
    <xf numFmtId="1" fontId="130" fillId="47" borderId="11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104" fillId="0" borderId="0" xfId="0" applyFont="1" applyAlignment="1">
      <alignment/>
    </xf>
  </cellXfs>
  <cellStyles count="54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ercent 2" xfId="54"/>
    <cellStyle name="Percent 2 2" xfId="55"/>
    <cellStyle name="Percent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  <cellStyle name="Нормалан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zoomScale="40" zoomScaleNormal="40" zoomScalePageLayoutView="0" workbookViewId="0" topLeftCell="A1">
      <selection activeCell="AE8" sqref="AE8"/>
    </sheetView>
  </sheetViews>
  <sheetFormatPr defaultColWidth="9.140625" defaultRowHeight="12.75"/>
  <cols>
    <col min="1" max="1" width="5.421875" style="17" customWidth="1"/>
    <col min="2" max="2" width="16.00390625" style="19" customWidth="1"/>
    <col min="3" max="3" width="86.421875" style="2" customWidth="1"/>
    <col min="4" max="4" width="17.7109375" style="14" customWidth="1"/>
    <col min="5" max="5" width="14.28125" style="89" customWidth="1"/>
    <col min="6" max="6" width="13.8515625" style="89" customWidth="1"/>
    <col min="7" max="7" width="23.7109375" style="67" customWidth="1"/>
    <col min="8" max="8" width="21.28125" style="90" customWidth="1"/>
    <col min="9" max="9" width="18.8515625" style="86" customWidth="1"/>
    <col min="10" max="10" width="15.28125" style="116" customWidth="1"/>
    <col min="11" max="11" width="16.140625" style="44" customWidth="1"/>
    <col min="12" max="12" width="21.7109375" style="2" customWidth="1"/>
    <col min="13" max="13" width="28.7109375" style="2" customWidth="1"/>
    <col min="14" max="14" width="14.8515625" style="41" customWidth="1"/>
    <col min="15" max="15" width="15.28125" style="26" customWidth="1"/>
    <col min="16" max="16" width="13.8515625" style="41" customWidth="1"/>
    <col min="17" max="17" width="13.8515625" style="27" customWidth="1"/>
    <col min="18" max="18" width="15.421875" style="2" customWidth="1"/>
    <col min="19" max="19" width="10.7109375" style="2" customWidth="1"/>
    <col min="20" max="20" width="16.421875" style="2" customWidth="1"/>
    <col min="21" max="21" width="12.140625" style="2" customWidth="1"/>
    <col min="22" max="22" width="16.140625" style="2" customWidth="1"/>
    <col min="23" max="23" width="16.28125" style="2" customWidth="1"/>
    <col min="24" max="24" width="18.140625" style="2" customWidth="1"/>
    <col min="25" max="25" width="36.421875" style="2" customWidth="1"/>
    <col min="26" max="26" width="9.140625" style="22" customWidth="1"/>
    <col min="27" max="29" width="9.140625" style="2" customWidth="1"/>
    <col min="30" max="30" width="17.7109375" style="60" bestFit="1" customWidth="1"/>
    <col min="31" max="31" width="8.140625" style="60" bestFit="1" customWidth="1"/>
    <col min="32" max="32" width="9.140625" style="60" customWidth="1"/>
    <col min="33" max="16384" width="9.140625" style="2" customWidth="1"/>
  </cols>
  <sheetData>
    <row r="1" spans="3:22" ht="54.75" customHeight="1" thickBot="1">
      <c r="C1" s="3"/>
      <c r="D1" s="12"/>
      <c r="E1" s="87"/>
      <c r="F1" s="87"/>
      <c r="H1" s="88"/>
      <c r="K1" s="12" t="s">
        <v>33</v>
      </c>
      <c r="L1" s="3"/>
      <c r="M1" s="3"/>
      <c r="N1" s="63"/>
      <c r="O1" s="172" t="s">
        <v>24</v>
      </c>
      <c r="P1" s="173"/>
      <c r="Q1" s="173"/>
      <c r="R1" s="174"/>
      <c r="T1" s="175" t="s">
        <v>29</v>
      </c>
      <c r="U1" s="176"/>
      <c r="V1" s="177"/>
    </row>
    <row r="2" spans="3:24" ht="66" customHeight="1" thickBot="1">
      <c r="C2" s="23" t="s">
        <v>76</v>
      </c>
      <c r="D2" s="13" t="s">
        <v>75</v>
      </c>
      <c r="L2" s="3"/>
      <c r="M2" s="3"/>
      <c r="O2" s="24" t="s">
        <v>27</v>
      </c>
      <c r="P2" s="39" t="s">
        <v>28</v>
      </c>
      <c r="Q2" s="25" t="s">
        <v>25</v>
      </c>
      <c r="R2" s="4" t="s">
        <v>26</v>
      </c>
      <c r="T2" s="175" t="s">
        <v>30</v>
      </c>
      <c r="U2" s="176"/>
      <c r="V2" s="177"/>
      <c r="X2" s="6" t="s">
        <v>23</v>
      </c>
    </row>
    <row r="3" spans="3:24" ht="85.5" customHeight="1" thickBot="1">
      <c r="C3" s="169" t="s">
        <v>73</v>
      </c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64"/>
      <c r="O3" s="35"/>
      <c r="P3" s="40"/>
      <c r="Q3" s="33"/>
      <c r="R3" s="34"/>
      <c r="T3" s="178"/>
      <c r="U3" s="178"/>
      <c r="V3" s="178"/>
      <c r="X3" s="30">
        <v>10032</v>
      </c>
    </row>
    <row r="4" spans="13:14" ht="11.25" customHeight="1">
      <c r="M4" s="1"/>
      <c r="N4" s="63"/>
    </row>
    <row r="5" spans="1:24" ht="90.75" customHeight="1">
      <c r="A5" s="18"/>
      <c r="B5" s="20" t="s">
        <v>1</v>
      </c>
      <c r="C5" s="31" t="s">
        <v>2</v>
      </c>
      <c r="D5" s="15" t="s">
        <v>4</v>
      </c>
      <c r="E5" s="55" t="s">
        <v>5</v>
      </c>
      <c r="F5" s="55" t="s">
        <v>31</v>
      </c>
      <c r="G5" s="55" t="s">
        <v>32</v>
      </c>
      <c r="H5" s="54" t="s">
        <v>6</v>
      </c>
      <c r="I5" s="38" t="s">
        <v>7</v>
      </c>
      <c r="J5" s="38" t="s">
        <v>8</v>
      </c>
      <c r="K5" s="54" t="s">
        <v>9</v>
      </c>
      <c r="L5" s="11" t="s">
        <v>10</v>
      </c>
      <c r="M5" s="10" t="s">
        <v>11</v>
      </c>
      <c r="N5" s="42" t="s">
        <v>12</v>
      </c>
      <c r="O5" s="28" t="s">
        <v>13</v>
      </c>
      <c r="P5" s="42" t="s">
        <v>14</v>
      </c>
      <c r="Q5" s="29" t="s">
        <v>15</v>
      </c>
      <c r="R5" s="9" t="s">
        <v>16</v>
      </c>
      <c r="S5" s="9" t="s">
        <v>17</v>
      </c>
      <c r="T5" s="9" t="s">
        <v>18</v>
      </c>
      <c r="U5" s="9" t="s">
        <v>19</v>
      </c>
      <c r="V5" s="9" t="s">
        <v>20</v>
      </c>
      <c r="W5" s="71" t="s">
        <v>21</v>
      </c>
      <c r="X5" s="72" t="s">
        <v>22</v>
      </c>
    </row>
    <row r="6" spans="1:33" s="7" customFormat="1" ht="43.5" customHeight="1">
      <c r="A6" s="47"/>
      <c r="B6" s="21" t="s">
        <v>0</v>
      </c>
      <c r="C6" s="36" t="s">
        <v>3</v>
      </c>
      <c r="D6" s="84">
        <v>5</v>
      </c>
      <c r="E6" s="56">
        <v>10</v>
      </c>
      <c r="F6" s="69">
        <v>10</v>
      </c>
      <c r="G6" s="69">
        <v>10</v>
      </c>
      <c r="H6" s="21" t="s">
        <v>37</v>
      </c>
      <c r="I6" s="84">
        <v>10</v>
      </c>
      <c r="J6" s="84">
        <v>10</v>
      </c>
      <c r="K6" s="84">
        <v>5</v>
      </c>
      <c r="L6" s="85">
        <v>50</v>
      </c>
      <c r="M6" s="16">
        <v>1</v>
      </c>
      <c r="N6" s="57">
        <v>1</v>
      </c>
      <c r="O6" s="32">
        <v>25</v>
      </c>
      <c r="P6" s="56">
        <f>(I6+J6)*1.25</f>
        <v>25</v>
      </c>
      <c r="Q6" s="58">
        <v>50</v>
      </c>
      <c r="R6" s="32">
        <v>10</v>
      </c>
      <c r="S6" s="32">
        <v>10</v>
      </c>
      <c r="T6" s="32">
        <v>10</v>
      </c>
      <c r="U6" s="32">
        <v>20</v>
      </c>
      <c r="V6" s="32">
        <f>O6+P6</f>
        <v>50</v>
      </c>
      <c r="W6" s="73">
        <f>V6+U6+T6+S6+R6</f>
        <v>100</v>
      </c>
      <c r="X6" s="74"/>
      <c r="Y6" s="44"/>
      <c r="Z6" s="51"/>
      <c r="AA6" s="48"/>
      <c r="AB6" s="44"/>
      <c r="AC6" s="2"/>
      <c r="AD6" s="60"/>
      <c r="AE6" s="60"/>
      <c r="AF6" s="60"/>
      <c r="AG6" s="43"/>
    </row>
    <row r="7" spans="1:33" s="7" customFormat="1" ht="43.5" customHeight="1">
      <c r="A7" s="17"/>
      <c r="B7" s="80">
        <v>1</v>
      </c>
      <c r="C7" s="132" t="s">
        <v>39</v>
      </c>
      <c r="D7" s="133">
        <v>5</v>
      </c>
      <c r="E7" s="134">
        <v>9.1</v>
      </c>
      <c r="F7" s="135">
        <v>8.9</v>
      </c>
      <c r="G7" s="134">
        <v>10</v>
      </c>
      <c r="H7" s="135">
        <f aca="true" t="shared" si="0" ref="H7:H23">(F7+G7)/2</f>
        <v>9.45</v>
      </c>
      <c r="I7" s="134">
        <v>8</v>
      </c>
      <c r="J7" s="136">
        <v>9.5</v>
      </c>
      <c r="K7" s="137">
        <v>8</v>
      </c>
      <c r="L7" s="138">
        <f>D7+H7+I7+J7+K7+E7</f>
        <v>49.050000000000004</v>
      </c>
      <c r="M7" s="139">
        <f aca="true" t="shared" si="1" ref="M7:M23">L7/$L$6</f>
        <v>0.9810000000000001</v>
      </c>
      <c r="N7" s="140">
        <v>0.82</v>
      </c>
      <c r="O7" s="141">
        <f aca="true" t="shared" si="2" ref="O7:O18">25*N7</f>
        <v>20.5</v>
      </c>
      <c r="P7" s="135">
        <f>(I7+J7)*1.25</f>
        <v>21.875</v>
      </c>
      <c r="Q7" s="142">
        <f>O7+P7</f>
        <v>42.375</v>
      </c>
      <c r="R7" s="143">
        <f aca="true" t="shared" si="3" ref="R7:R23">K7+D7</f>
        <v>13</v>
      </c>
      <c r="S7" s="143">
        <f aca="true" t="shared" si="4" ref="S7:S23">E7</f>
        <v>9.1</v>
      </c>
      <c r="T7" s="143">
        <f aca="true" t="shared" si="5" ref="T7:T23">H7</f>
        <v>9.45</v>
      </c>
      <c r="U7" s="143">
        <f>I7+J7</f>
        <v>17.5</v>
      </c>
      <c r="V7" s="143">
        <f>O7+P7</f>
        <v>42.375</v>
      </c>
      <c r="W7" s="144">
        <f aca="true" t="shared" si="6" ref="W7:W23">SUM(R7:V7)</f>
        <v>91.425</v>
      </c>
      <c r="X7" s="145">
        <v>10</v>
      </c>
      <c r="Y7" s="127">
        <v>43633</v>
      </c>
      <c r="Z7" s="22"/>
      <c r="AA7" s="2"/>
      <c r="AB7" s="2"/>
      <c r="AC7" s="2"/>
      <c r="AD7" s="60"/>
      <c r="AE7" s="60"/>
      <c r="AF7" s="60"/>
      <c r="AG7" s="2"/>
    </row>
    <row r="8" spans="1:33" ht="42.75" customHeight="1">
      <c r="A8" s="47"/>
      <c r="B8" s="80">
        <v>2</v>
      </c>
      <c r="C8" s="132" t="s">
        <v>40</v>
      </c>
      <c r="D8" s="133">
        <v>5</v>
      </c>
      <c r="E8" s="134">
        <v>6.4</v>
      </c>
      <c r="F8" s="135">
        <v>8.9</v>
      </c>
      <c r="G8" s="134">
        <v>9.7</v>
      </c>
      <c r="H8" s="135">
        <f t="shared" si="0"/>
        <v>9.3</v>
      </c>
      <c r="I8" s="134">
        <v>9.5</v>
      </c>
      <c r="J8" s="136">
        <v>9</v>
      </c>
      <c r="K8" s="137">
        <v>8</v>
      </c>
      <c r="L8" s="138">
        <f>D8+H8+I8+J8+K8+E8</f>
        <v>47.199999999999996</v>
      </c>
      <c r="M8" s="139">
        <f t="shared" si="1"/>
        <v>0.944</v>
      </c>
      <c r="N8" s="146">
        <v>0.42</v>
      </c>
      <c r="O8" s="141">
        <f t="shared" si="2"/>
        <v>10.5</v>
      </c>
      <c r="P8" s="135">
        <f>(I8+J8)*1.25</f>
        <v>23.125</v>
      </c>
      <c r="Q8" s="142">
        <f>O8+P8</f>
        <v>33.625</v>
      </c>
      <c r="R8" s="143">
        <f t="shared" si="3"/>
        <v>13</v>
      </c>
      <c r="S8" s="143">
        <f t="shared" si="4"/>
        <v>6.4</v>
      </c>
      <c r="T8" s="143">
        <f t="shared" si="5"/>
        <v>9.3</v>
      </c>
      <c r="U8" s="143">
        <f>I8+J8</f>
        <v>18.5</v>
      </c>
      <c r="V8" s="143">
        <f>O8+P8</f>
        <v>33.625</v>
      </c>
      <c r="W8" s="144">
        <f t="shared" si="6"/>
        <v>80.825</v>
      </c>
      <c r="X8" s="147">
        <v>9</v>
      </c>
      <c r="Y8" s="127">
        <v>43633</v>
      </c>
      <c r="AB8" s="44"/>
      <c r="AC8" s="44"/>
      <c r="AD8" s="62"/>
      <c r="AE8" s="62"/>
      <c r="AF8" s="62"/>
      <c r="AG8" s="44"/>
    </row>
    <row r="9" spans="1:33" s="7" customFormat="1" ht="43.5" customHeight="1">
      <c r="A9" s="47"/>
      <c r="B9" s="80">
        <v>3</v>
      </c>
      <c r="C9" s="132" t="s">
        <v>41</v>
      </c>
      <c r="D9" s="133">
        <v>5</v>
      </c>
      <c r="E9" s="134">
        <v>7.5</v>
      </c>
      <c r="F9" s="135">
        <v>8.9</v>
      </c>
      <c r="G9" s="134">
        <v>9.7</v>
      </c>
      <c r="H9" s="135">
        <f t="shared" si="0"/>
        <v>9.3</v>
      </c>
      <c r="I9" s="134">
        <v>8</v>
      </c>
      <c r="J9" s="148">
        <v>6.1</v>
      </c>
      <c r="K9" s="137">
        <v>8</v>
      </c>
      <c r="L9" s="138">
        <f>D9+H9+I9+J9+K9+E9</f>
        <v>43.9</v>
      </c>
      <c r="M9" s="139">
        <f t="shared" si="1"/>
        <v>0.878</v>
      </c>
      <c r="N9" s="140">
        <v>0.75</v>
      </c>
      <c r="O9" s="141">
        <f t="shared" si="2"/>
        <v>18.75</v>
      </c>
      <c r="P9" s="134">
        <v>15</v>
      </c>
      <c r="Q9" s="142">
        <f>O9+P9</f>
        <v>33.75</v>
      </c>
      <c r="R9" s="143">
        <f t="shared" si="3"/>
        <v>13</v>
      </c>
      <c r="S9" s="143">
        <f t="shared" si="4"/>
        <v>7.5</v>
      </c>
      <c r="T9" s="143">
        <f t="shared" si="5"/>
        <v>9.3</v>
      </c>
      <c r="U9" s="143">
        <f>I9+J9</f>
        <v>14.1</v>
      </c>
      <c r="V9" s="143">
        <f aca="true" t="shared" si="7" ref="V9:V29">Q9</f>
        <v>33.75</v>
      </c>
      <c r="W9" s="144">
        <f t="shared" si="6"/>
        <v>77.65</v>
      </c>
      <c r="X9" s="145">
        <v>8</v>
      </c>
      <c r="Y9" s="128">
        <v>43658</v>
      </c>
      <c r="Z9" s="46"/>
      <c r="AA9" s="48"/>
      <c r="AB9" s="5"/>
      <c r="AC9" s="5"/>
      <c r="AD9" s="61"/>
      <c r="AE9" s="61"/>
      <c r="AF9" s="61"/>
      <c r="AG9" s="5"/>
    </row>
    <row r="10" spans="1:33" s="5" customFormat="1" ht="43.5" customHeight="1">
      <c r="A10" s="17"/>
      <c r="B10" s="80">
        <v>5</v>
      </c>
      <c r="C10" s="132" t="s">
        <v>43</v>
      </c>
      <c r="D10" s="133">
        <v>5</v>
      </c>
      <c r="E10" s="134">
        <v>8.6</v>
      </c>
      <c r="F10" s="135">
        <v>8.1</v>
      </c>
      <c r="G10" s="134">
        <v>9.2</v>
      </c>
      <c r="H10" s="135">
        <f t="shared" si="0"/>
        <v>8.649999999999999</v>
      </c>
      <c r="I10" s="134">
        <v>5.3</v>
      </c>
      <c r="J10" s="136">
        <v>4.5</v>
      </c>
      <c r="K10" s="137">
        <v>6</v>
      </c>
      <c r="L10" s="138">
        <f>D10+H10+I10+J10+K10+E10</f>
        <v>38.05</v>
      </c>
      <c r="M10" s="139">
        <f t="shared" si="1"/>
        <v>0.7609999999999999</v>
      </c>
      <c r="N10" s="140">
        <v>0.65</v>
      </c>
      <c r="O10" s="141">
        <f t="shared" si="2"/>
        <v>16.25</v>
      </c>
      <c r="P10" s="134">
        <v>15</v>
      </c>
      <c r="Q10" s="142">
        <f>O10+P10</f>
        <v>31.25</v>
      </c>
      <c r="R10" s="143">
        <f t="shared" si="3"/>
        <v>11</v>
      </c>
      <c r="S10" s="143">
        <f t="shared" si="4"/>
        <v>8.6</v>
      </c>
      <c r="T10" s="143">
        <f t="shared" si="5"/>
        <v>8.649999999999999</v>
      </c>
      <c r="U10" s="143">
        <f>I10+J10</f>
        <v>9.8</v>
      </c>
      <c r="V10" s="143">
        <f t="shared" si="7"/>
        <v>31.25</v>
      </c>
      <c r="W10" s="144">
        <f t="shared" si="6"/>
        <v>69.3</v>
      </c>
      <c r="X10" s="147">
        <v>7</v>
      </c>
      <c r="Y10" s="128">
        <v>43658</v>
      </c>
      <c r="Z10" s="46"/>
      <c r="AA10" s="48"/>
      <c r="AB10" s="44"/>
      <c r="AC10" s="44"/>
      <c r="AD10" s="62"/>
      <c r="AE10" s="62"/>
      <c r="AF10" s="62"/>
      <c r="AG10" s="44"/>
    </row>
    <row r="11" spans="1:33" s="5" customFormat="1" ht="43.5" customHeight="1">
      <c r="A11" s="17"/>
      <c r="B11" s="80">
        <v>7</v>
      </c>
      <c r="C11" s="132" t="s">
        <v>45</v>
      </c>
      <c r="D11" s="133">
        <v>5</v>
      </c>
      <c r="E11" s="134">
        <v>8.4</v>
      </c>
      <c r="F11" s="135">
        <v>8.9</v>
      </c>
      <c r="G11" s="134">
        <v>10</v>
      </c>
      <c r="H11" s="135">
        <f t="shared" si="0"/>
        <v>9.45</v>
      </c>
      <c r="I11" s="134">
        <v>8</v>
      </c>
      <c r="J11" s="136">
        <v>4.7</v>
      </c>
      <c r="K11" s="137">
        <v>7</v>
      </c>
      <c r="L11" s="138">
        <f>D11+H11+I11+J11+K11+E11</f>
        <v>42.55</v>
      </c>
      <c r="M11" s="139">
        <f t="shared" si="1"/>
        <v>0.851</v>
      </c>
      <c r="N11" s="149">
        <v>0.45</v>
      </c>
      <c r="O11" s="141">
        <f t="shared" si="2"/>
        <v>11.25</v>
      </c>
      <c r="P11" s="134">
        <v>13</v>
      </c>
      <c r="Q11" s="142">
        <f>O11+P11</f>
        <v>24.25</v>
      </c>
      <c r="R11" s="143">
        <f t="shared" si="3"/>
        <v>12</v>
      </c>
      <c r="S11" s="143">
        <f t="shared" si="4"/>
        <v>8.4</v>
      </c>
      <c r="T11" s="143">
        <f t="shared" si="5"/>
        <v>9.45</v>
      </c>
      <c r="U11" s="143">
        <f>I11+J11</f>
        <v>12.7</v>
      </c>
      <c r="V11" s="143">
        <f t="shared" si="7"/>
        <v>24.25</v>
      </c>
      <c r="W11" s="150">
        <f t="shared" si="6"/>
        <v>66.8</v>
      </c>
      <c r="X11" s="145">
        <v>7</v>
      </c>
      <c r="Y11" s="128">
        <v>43642</v>
      </c>
      <c r="Z11" s="22"/>
      <c r="AA11" s="2"/>
      <c r="AB11" s="2"/>
      <c r="AC11" s="2"/>
      <c r="AD11" s="60"/>
      <c r="AE11" s="60"/>
      <c r="AF11" s="60"/>
      <c r="AG11" s="44"/>
    </row>
    <row r="12" spans="1:32" s="5" customFormat="1" ht="43.5" customHeight="1">
      <c r="A12" s="47"/>
      <c r="B12" s="81" t="s">
        <v>65</v>
      </c>
      <c r="C12" s="132" t="s">
        <v>60</v>
      </c>
      <c r="D12" s="133">
        <v>5</v>
      </c>
      <c r="E12" s="134">
        <v>6</v>
      </c>
      <c r="F12" s="135">
        <v>7.7</v>
      </c>
      <c r="G12" s="134"/>
      <c r="H12" s="135">
        <f t="shared" si="0"/>
        <v>3.85</v>
      </c>
      <c r="I12" s="134">
        <v>6.4</v>
      </c>
      <c r="J12" s="136">
        <v>4.5</v>
      </c>
      <c r="K12" s="137">
        <v>8</v>
      </c>
      <c r="L12" s="138">
        <f>D12+H12+I12+J12+K12+E12</f>
        <v>33.75</v>
      </c>
      <c r="M12" s="139">
        <f t="shared" si="1"/>
        <v>0.675</v>
      </c>
      <c r="N12" s="140">
        <v>0.42</v>
      </c>
      <c r="O12" s="141">
        <f t="shared" si="2"/>
        <v>10.5</v>
      </c>
      <c r="P12" s="134">
        <v>12</v>
      </c>
      <c r="Q12" s="142">
        <f>O12+P12</f>
        <v>22.5</v>
      </c>
      <c r="R12" s="143">
        <f t="shared" si="3"/>
        <v>13</v>
      </c>
      <c r="S12" s="143">
        <f t="shared" si="4"/>
        <v>6</v>
      </c>
      <c r="T12" s="143">
        <f t="shared" si="5"/>
        <v>3.85</v>
      </c>
      <c r="U12" s="143">
        <f>I12+J12</f>
        <v>10.9</v>
      </c>
      <c r="V12" s="143">
        <f t="shared" si="7"/>
        <v>22.5</v>
      </c>
      <c r="W12" s="150">
        <f t="shared" si="6"/>
        <v>56.25</v>
      </c>
      <c r="X12" s="147">
        <v>6</v>
      </c>
      <c r="Y12" s="128">
        <v>43658</v>
      </c>
      <c r="Z12" s="46"/>
      <c r="AA12" s="48"/>
      <c r="AB12" s="44"/>
      <c r="AC12" s="44"/>
      <c r="AD12" s="62"/>
      <c r="AE12" s="62"/>
      <c r="AF12" s="62"/>
    </row>
    <row r="13" spans="1:33" s="7" customFormat="1" ht="43.5" customHeight="1">
      <c r="A13" s="47"/>
      <c r="B13" s="80">
        <v>8</v>
      </c>
      <c r="C13" s="151" t="s">
        <v>46</v>
      </c>
      <c r="D13" s="152">
        <v>5</v>
      </c>
      <c r="E13" s="153">
        <v>7.6</v>
      </c>
      <c r="F13" s="154">
        <v>9.3</v>
      </c>
      <c r="G13" s="153">
        <v>10</v>
      </c>
      <c r="H13" s="154">
        <f t="shared" si="0"/>
        <v>9.65</v>
      </c>
      <c r="I13" s="153">
        <v>8</v>
      </c>
      <c r="J13" s="155">
        <v>4.5</v>
      </c>
      <c r="K13" s="156">
        <v>8</v>
      </c>
      <c r="L13" s="157">
        <f>D13+H13+I13+J13+K13+E13</f>
        <v>42.75</v>
      </c>
      <c r="M13" s="158">
        <f t="shared" si="1"/>
        <v>0.855</v>
      </c>
      <c r="N13" s="168">
        <v>0.52</v>
      </c>
      <c r="O13" s="159">
        <f t="shared" si="2"/>
        <v>13</v>
      </c>
      <c r="P13" s="153">
        <v>15</v>
      </c>
      <c r="Q13" s="160">
        <f>O13+P13</f>
        <v>28</v>
      </c>
      <c r="R13" s="161">
        <f t="shared" si="3"/>
        <v>13</v>
      </c>
      <c r="S13" s="161">
        <f t="shared" si="4"/>
        <v>7.6</v>
      </c>
      <c r="T13" s="161">
        <f t="shared" si="5"/>
        <v>9.65</v>
      </c>
      <c r="U13" s="161">
        <f>I13+J13</f>
        <v>12.5</v>
      </c>
      <c r="V13" s="161">
        <f t="shared" si="7"/>
        <v>28</v>
      </c>
      <c r="W13" s="162">
        <f t="shared" si="6"/>
        <v>70.75</v>
      </c>
      <c r="X13" s="163">
        <v>8</v>
      </c>
      <c r="Y13" s="128">
        <v>43735</v>
      </c>
      <c r="Z13" s="45"/>
      <c r="AA13" s="5"/>
      <c r="AB13" s="44"/>
      <c r="AC13" s="5"/>
      <c r="AD13" s="61"/>
      <c r="AE13" s="61"/>
      <c r="AF13" s="61"/>
      <c r="AG13" s="5"/>
    </row>
    <row r="14" spans="1:33" s="7" customFormat="1" ht="43.5" customHeight="1">
      <c r="A14" s="47"/>
      <c r="B14" s="80">
        <v>4</v>
      </c>
      <c r="C14" s="151" t="s">
        <v>42</v>
      </c>
      <c r="D14" s="152">
        <v>5</v>
      </c>
      <c r="E14" s="153">
        <v>7.9</v>
      </c>
      <c r="F14" s="154">
        <v>8.9</v>
      </c>
      <c r="G14" s="153">
        <v>9.8</v>
      </c>
      <c r="H14" s="154">
        <f t="shared" si="0"/>
        <v>9.350000000000001</v>
      </c>
      <c r="I14" s="153">
        <v>5.9</v>
      </c>
      <c r="J14" s="155">
        <v>6.7</v>
      </c>
      <c r="K14" s="156">
        <v>5</v>
      </c>
      <c r="L14" s="157">
        <f>D14+H14+I14+J14+K14+E14</f>
        <v>39.85</v>
      </c>
      <c r="M14" s="158">
        <f t="shared" si="1"/>
        <v>0.797</v>
      </c>
      <c r="N14" s="168">
        <v>0.62</v>
      </c>
      <c r="O14" s="159">
        <f t="shared" si="2"/>
        <v>15.5</v>
      </c>
      <c r="P14" s="153">
        <v>13</v>
      </c>
      <c r="Q14" s="160">
        <f>O14+P14</f>
        <v>28.5</v>
      </c>
      <c r="R14" s="161">
        <f t="shared" si="3"/>
        <v>10</v>
      </c>
      <c r="S14" s="161">
        <f t="shared" si="4"/>
        <v>7.9</v>
      </c>
      <c r="T14" s="161">
        <f t="shared" si="5"/>
        <v>9.350000000000001</v>
      </c>
      <c r="U14" s="161">
        <f>I14+J14</f>
        <v>12.600000000000001</v>
      </c>
      <c r="V14" s="161">
        <f t="shared" si="7"/>
        <v>28.5</v>
      </c>
      <c r="W14" s="162">
        <f t="shared" si="6"/>
        <v>68.35</v>
      </c>
      <c r="X14" s="164">
        <v>7</v>
      </c>
      <c r="Y14" s="128">
        <v>43735</v>
      </c>
      <c r="Z14" s="51"/>
      <c r="AA14" s="48"/>
      <c r="AB14" s="44"/>
      <c r="AC14" s="2"/>
      <c r="AD14" s="60"/>
      <c r="AE14" s="60"/>
      <c r="AF14" s="60"/>
      <c r="AG14" s="44"/>
    </row>
    <row r="15" spans="1:33" s="7" customFormat="1" ht="43.5" customHeight="1">
      <c r="A15" s="17"/>
      <c r="B15" s="80">
        <v>6</v>
      </c>
      <c r="C15" s="151" t="s">
        <v>44</v>
      </c>
      <c r="D15" s="152">
        <v>5</v>
      </c>
      <c r="E15" s="153">
        <v>8.5</v>
      </c>
      <c r="F15" s="154">
        <v>8.5</v>
      </c>
      <c r="G15" s="153">
        <v>7.7</v>
      </c>
      <c r="H15" s="154">
        <f t="shared" si="0"/>
        <v>8.1</v>
      </c>
      <c r="I15" s="153">
        <v>7.1</v>
      </c>
      <c r="J15" s="155">
        <v>6</v>
      </c>
      <c r="K15" s="156">
        <v>2</v>
      </c>
      <c r="L15" s="157">
        <f>D15+H15+I15+J15+K15+E15</f>
        <v>36.7</v>
      </c>
      <c r="M15" s="158">
        <f t="shared" si="1"/>
        <v>0.7340000000000001</v>
      </c>
      <c r="N15" s="168">
        <v>0.54</v>
      </c>
      <c r="O15" s="159">
        <f t="shared" si="2"/>
        <v>13.5</v>
      </c>
      <c r="P15" s="153">
        <v>15</v>
      </c>
      <c r="Q15" s="160">
        <f>O15+P15</f>
        <v>28.5</v>
      </c>
      <c r="R15" s="161">
        <f t="shared" si="3"/>
        <v>7</v>
      </c>
      <c r="S15" s="161">
        <f t="shared" si="4"/>
        <v>8.5</v>
      </c>
      <c r="T15" s="161">
        <f t="shared" si="5"/>
        <v>8.1</v>
      </c>
      <c r="U15" s="161">
        <f>I15+J15</f>
        <v>13.1</v>
      </c>
      <c r="V15" s="161">
        <f t="shared" si="7"/>
        <v>28.5</v>
      </c>
      <c r="W15" s="162">
        <f t="shared" si="6"/>
        <v>65.2</v>
      </c>
      <c r="X15" s="164">
        <v>7</v>
      </c>
      <c r="Y15" s="128">
        <v>43735</v>
      </c>
      <c r="Z15" s="22"/>
      <c r="AA15" s="2"/>
      <c r="AB15" s="44"/>
      <c r="AC15" s="44"/>
      <c r="AD15" s="62"/>
      <c r="AE15" s="62"/>
      <c r="AF15" s="62"/>
      <c r="AG15" s="44"/>
    </row>
    <row r="16" spans="1:35" s="8" customFormat="1" ht="43.5" customHeight="1">
      <c r="A16" s="47"/>
      <c r="B16" s="81" t="s">
        <v>61</v>
      </c>
      <c r="C16" s="151" t="s">
        <v>34</v>
      </c>
      <c r="D16" s="152">
        <v>5</v>
      </c>
      <c r="E16" s="153">
        <v>5</v>
      </c>
      <c r="F16" s="154">
        <v>7.7</v>
      </c>
      <c r="G16" s="165">
        <v>9</v>
      </c>
      <c r="H16" s="154">
        <f t="shared" si="0"/>
        <v>8.35</v>
      </c>
      <c r="I16" s="166">
        <v>5.2</v>
      </c>
      <c r="J16" s="155">
        <v>5.7</v>
      </c>
      <c r="K16" s="156">
        <v>2</v>
      </c>
      <c r="L16" s="157">
        <f>D16+H16+I16+J16+K16+E16</f>
        <v>31.25</v>
      </c>
      <c r="M16" s="158">
        <f t="shared" si="1"/>
        <v>0.625</v>
      </c>
      <c r="N16" s="168">
        <v>0.54</v>
      </c>
      <c r="O16" s="159">
        <f t="shared" si="2"/>
        <v>13.5</v>
      </c>
      <c r="P16" s="153">
        <v>10</v>
      </c>
      <c r="Q16" s="160">
        <f>O16+P16</f>
        <v>23.5</v>
      </c>
      <c r="R16" s="161">
        <f t="shared" si="3"/>
        <v>7</v>
      </c>
      <c r="S16" s="161">
        <f t="shared" si="4"/>
        <v>5</v>
      </c>
      <c r="T16" s="161">
        <f t="shared" si="5"/>
        <v>8.35</v>
      </c>
      <c r="U16" s="161">
        <f>I16+J16</f>
        <v>10.9</v>
      </c>
      <c r="V16" s="161">
        <f t="shared" si="7"/>
        <v>23.5</v>
      </c>
      <c r="W16" s="162">
        <f t="shared" si="6"/>
        <v>54.75</v>
      </c>
      <c r="X16" s="163">
        <v>6</v>
      </c>
      <c r="Y16" s="128">
        <v>43735</v>
      </c>
      <c r="Z16" s="51"/>
      <c r="AA16" s="48"/>
      <c r="AB16" s="43"/>
      <c r="AC16" s="2"/>
      <c r="AD16" s="60"/>
      <c r="AE16" s="60"/>
      <c r="AF16" s="60"/>
      <c r="AG16" s="44"/>
      <c r="AI16" s="62"/>
    </row>
    <row r="17" spans="1:33" s="7" customFormat="1" ht="43.5" customHeight="1">
      <c r="A17" s="17"/>
      <c r="B17" s="80">
        <v>9</v>
      </c>
      <c r="C17" s="50" t="s">
        <v>47</v>
      </c>
      <c r="D17" s="65">
        <v>5</v>
      </c>
      <c r="E17" s="52">
        <v>8</v>
      </c>
      <c r="F17" s="49">
        <v>8.1</v>
      </c>
      <c r="G17" s="52">
        <v>10</v>
      </c>
      <c r="H17" s="49">
        <f>(F17+G17)/2</f>
        <v>9.05</v>
      </c>
      <c r="I17" s="130">
        <v>5.9</v>
      </c>
      <c r="J17" s="117">
        <v>4.6</v>
      </c>
      <c r="K17" s="66">
        <v>2</v>
      </c>
      <c r="L17" s="68">
        <f>D17+H17+I17+J17+K17+E17</f>
        <v>34.550000000000004</v>
      </c>
      <c r="M17" s="37">
        <f>L17/$L$6</f>
        <v>0.6910000000000001</v>
      </c>
      <c r="N17" s="167">
        <v>0.56</v>
      </c>
      <c r="O17" s="126">
        <f>25*N17</f>
        <v>14.000000000000002</v>
      </c>
      <c r="P17" s="52"/>
      <c r="Q17" s="52">
        <f>O17+P17</f>
        <v>14.000000000000002</v>
      </c>
      <c r="R17" s="53">
        <f>K17+D17</f>
        <v>7</v>
      </c>
      <c r="S17" s="53">
        <f>E17</f>
        <v>8</v>
      </c>
      <c r="T17" s="53">
        <f>H17</f>
        <v>9.05</v>
      </c>
      <c r="U17" s="53">
        <f>I17+J17</f>
        <v>10.5</v>
      </c>
      <c r="V17" s="52">
        <f>Q17</f>
        <v>14.000000000000002</v>
      </c>
      <c r="W17" s="78">
        <f>SUM(R17:V17)</f>
        <v>48.55</v>
      </c>
      <c r="X17" s="70"/>
      <c r="Y17" s="208" t="s">
        <v>74</v>
      </c>
      <c r="Z17" s="22"/>
      <c r="AA17" s="2"/>
      <c r="AB17" s="44"/>
      <c r="AC17" s="44"/>
      <c r="AD17" s="62"/>
      <c r="AE17" s="62"/>
      <c r="AF17" s="62"/>
      <c r="AG17" s="43"/>
    </row>
    <row r="18" spans="1:33" s="7" customFormat="1" ht="43.5" customHeight="1">
      <c r="A18" s="47"/>
      <c r="B18" s="80">
        <v>13</v>
      </c>
      <c r="C18" s="50" t="s">
        <v>51</v>
      </c>
      <c r="D18" s="65">
        <v>5</v>
      </c>
      <c r="E18" s="52">
        <v>8.5</v>
      </c>
      <c r="F18" s="49">
        <v>8.9</v>
      </c>
      <c r="G18" s="52">
        <v>8.2</v>
      </c>
      <c r="H18" s="49">
        <f>(F18+G18)/2</f>
        <v>8.55</v>
      </c>
      <c r="I18" s="52">
        <v>4</v>
      </c>
      <c r="J18" s="117">
        <v>3</v>
      </c>
      <c r="K18" s="66">
        <v>8</v>
      </c>
      <c r="L18" s="68">
        <f>D18+H18+I18+J18+K18+E18</f>
        <v>37.05</v>
      </c>
      <c r="M18" s="37">
        <f>L18/$L$6</f>
        <v>0.741</v>
      </c>
      <c r="N18" s="76"/>
      <c r="O18" s="126">
        <f>25*N18</f>
        <v>0</v>
      </c>
      <c r="P18" s="52"/>
      <c r="Q18" s="52">
        <f>O18+P18</f>
        <v>0</v>
      </c>
      <c r="R18" s="53">
        <f>K18+D18</f>
        <v>13</v>
      </c>
      <c r="S18" s="53">
        <f>E18</f>
        <v>8.5</v>
      </c>
      <c r="T18" s="53">
        <f>H18</f>
        <v>8.55</v>
      </c>
      <c r="U18" s="53">
        <f>I18+J18</f>
        <v>7</v>
      </c>
      <c r="V18" s="52">
        <f>Q18</f>
        <v>0</v>
      </c>
      <c r="W18" s="78">
        <f>SUM(R18:V18)</f>
        <v>37.05</v>
      </c>
      <c r="X18" s="77"/>
      <c r="Y18" s="209"/>
      <c r="Z18" s="62"/>
      <c r="AA18" s="62"/>
      <c r="AB18" s="62"/>
      <c r="AC18" s="62"/>
      <c r="AD18" s="62"/>
      <c r="AE18" s="62"/>
      <c r="AF18" s="62"/>
      <c r="AG18" s="44"/>
    </row>
    <row r="19" spans="1:33" s="7" customFormat="1" ht="43.5" customHeight="1">
      <c r="A19" s="17"/>
      <c r="B19" s="79" t="s">
        <v>67</v>
      </c>
      <c r="C19" s="50" t="s">
        <v>57</v>
      </c>
      <c r="D19" s="65">
        <v>5</v>
      </c>
      <c r="E19" s="52">
        <v>7</v>
      </c>
      <c r="F19" s="49">
        <v>8.9</v>
      </c>
      <c r="G19" s="52">
        <v>8.3</v>
      </c>
      <c r="H19" s="49">
        <f>(F19+G19)/2</f>
        <v>8.600000000000001</v>
      </c>
      <c r="I19" s="52">
        <v>6.5</v>
      </c>
      <c r="J19" s="131">
        <v>5.6</v>
      </c>
      <c r="K19" s="66">
        <v>1</v>
      </c>
      <c r="L19" s="68">
        <f>D19+H19+I19+J19+K19+E19</f>
        <v>33.7</v>
      </c>
      <c r="M19" s="37">
        <f>L19/$L$6</f>
        <v>0.674</v>
      </c>
      <c r="N19" s="76"/>
      <c r="O19" s="126"/>
      <c r="P19" s="52"/>
      <c r="Q19" s="52">
        <f>O19+P19</f>
        <v>0</v>
      </c>
      <c r="R19" s="53">
        <f>K19+D19</f>
        <v>6</v>
      </c>
      <c r="S19" s="53">
        <f>E19</f>
        <v>7</v>
      </c>
      <c r="T19" s="53">
        <f>H19</f>
        <v>8.600000000000001</v>
      </c>
      <c r="U19" s="53">
        <f>I19+J19</f>
        <v>12.1</v>
      </c>
      <c r="V19" s="52">
        <f>Q19</f>
        <v>0</v>
      </c>
      <c r="W19" s="78">
        <f>SUM(R19:V19)</f>
        <v>33.7</v>
      </c>
      <c r="X19" s="77"/>
      <c r="Y19" s="209"/>
      <c r="Z19" s="62"/>
      <c r="AA19" s="62"/>
      <c r="AB19" s="62"/>
      <c r="AC19" s="62"/>
      <c r="AD19" s="62"/>
      <c r="AE19" s="60"/>
      <c r="AF19" s="60"/>
      <c r="AG19" s="44"/>
    </row>
    <row r="20" spans="1:32" s="44" customFormat="1" ht="43.5" customHeight="1">
      <c r="A20" s="17"/>
      <c r="B20" s="81">
        <v>11</v>
      </c>
      <c r="C20" s="50" t="s">
        <v>71</v>
      </c>
      <c r="D20" s="65">
        <v>5</v>
      </c>
      <c r="E20" s="52">
        <v>4.8</v>
      </c>
      <c r="F20" s="49">
        <v>8.5</v>
      </c>
      <c r="G20" s="52">
        <v>8.5</v>
      </c>
      <c r="H20" s="49">
        <f>(F20+G20)/2</f>
        <v>8.5</v>
      </c>
      <c r="I20" s="52">
        <v>6.5</v>
      </c>
      <c r="J20" s="117">
        <v>5.5</v>
      </c>
      <c r="K20" s="66"/>
      <c r="L20" s="68">
        <f>D20+H20+I20+J20+K20+E20</f>
        <v>30.3</v>
      </c>
      <c r="M20" s="37">
        <f>L20/$L$6</f>
        <v>0.606</v>
      </c>
      <c r="N20" s="76"/>
      <c r="O20" s="49"/>
      <c r="P20" s="52"/>
      <c r="Q20" s="52">
        <f>O20+P20</f>
        <v>0</v>
      </c>
      <c r="R20" s="53">
        <f>K20+D20</f>
        <v>5</v>
      </c>
      <c r="S20" s="53">
        <f>E20</f>
        <v>4.8</v>
      </c>
      <c r="T20" s="53">
        <f>H20</f>
        <v>8.5</v>
      </c>
      <c r="U20" s="53">
        <f>I20+J20</f>
        <v>12</v>
      </c>
      <c r="V20" s="52">
        <f>Q20</f>
        <v>0</v>
      </c>
      <c r="W20" s="78">
        <f>SUM(R20:V20)</f>
        <v>30.3</v>
      </c>
      <c r="X20" s="77"/>
      <c r="Y20" s="209"/>
      <c r="Z20" s="62"/>
      <c r="AA20" s="62"/>
      <c r="AB20" s="62"/>
      <c r="AC20" s="62"/>
      <c r="AD20" s="62"/>
      <c r="AE20" s="62"/>
      <c r="AF20" s="62"/>
    </row>
    <row r="21" spans="1:32" s="44" customFormat="1" ht="43.5" customHeight="1">
      <c r="A21" s="17"/>
      <c r="B21" s="82" t="s">
        <v>66</v>
      </c>
      <c r="C21" s="50" t="s">
        <v>58</v>
      </c>
      <c r="D21" s="65">
        <v>5</v>
      </c>
      <c r="E21" s="52">
        <v>4</v>
      </c>
      <c r="F21" s="49">
        <v>6.5</v>
      </c>
      <c r="G21" s="52">
        <v>6.7</v>
      </c>
      <c r="H21" s="49">
        <f>(F21+G21)/2</f>
        <v>6.6</v>
      </c>
      <c r="I21" s="52">
        <v>1.9</v>
      </c>
      <c r="J21" s="131">
        <v>4</v>
      </c>
      <c r="K21" s="66">
        <v>8</v>
      </c>
      <c r="L21" s="68">
        <f>D21+H21+I21+J21+K21+E21</f>
        <v>29.5</v>
      </c>
      <c r="M21" s="37">
        <f>L21/$L$6</f>
        <v>0.59</v>
      </c>
      <c r="N21" s="76"/>
      <c r="O21" s="49"/>
      <c r="P21" s="52"/>
      <c r="Q21" s="52">
        <f>O21+P21</f>
        <v>0</v>
      </c>
      <c r="R21" s="53">
        <f>K21+D21</f>
        <v>13</v>
      </c>
      <c r="S21" s="53">
        <f>E21</f>
        <v>4</v>
      </c>
      <c r="T21" s="53">
        <f>H21</f>
        <v>6.6</v>
      </c>
      <c r="U21" s="53">
        <f>I21+J21</f>
        <v>5.9</v>
      </c>
      <c r="V21" s="52">
        <f>Q21</f>
        <v>0</v>
      </c>
      <c r="W21" s="75">
        <f>SUM(R21:V21)</f>
        <v>29.5</v>
      </c>
      <c r="X21" s="77"/>
      <c r="Y21" s="209"/>
      <c r="Z21" s="62"/>
      <c r="AA21" s="62"/>
      <c r="AB21" s="62"/>
      <c r="AC21" s="62"/>
      <c r="AD21" s="62"/>
      <c r="AE21" s="62"/>
      <c r="AF21" s="62"/>
    </row>
    <row r="22" spans="1:32" s="44" customFormat="1" ht="43.5" customHeight="1">
      <c r="A22" s="47"/>
      <c r="B22" s="80">
        <v>11</v>
      </c>
      <c r="C22" s="105" t="s">
        <v>49</v>
      </c>
      <c r="D22" s="106">
        <v>5</v>
      </c>
      <c r="E22" s="107"/>
      <c r="F22" s="108">
        <v>8.5</v>
      </c>
      <c r="G22" s="107">
        <v>2</v>
      </c>
      <c r="H22" s="108">
        <f>(F22+G22)/2</f>
        <v>5.25</v>
      </c>
      <c r="I22" s="107"/>
      <c r="J22" s="118">
        <v>5.8</v>
      </c>
      <c r="K22" s="109">
        <v>6</v>
      </c>
      <c r="L22" s="110">
        <f>D22+H22+I22+J22+K22+E22</f>
        <v>22.05</v>
      </c>
      <c r="M22" s="111">
        <f>L22/$L$6</f>
        <v>0.441</v>
      </c>
      <c r="N22" s="112"/>
      <c r="O22" s="108"/>
      <c r="P22" s="107"/>
      <c r="Q22" s="107">
        <f>O22+P22</f>
        <v>0</v>
      </c>
      <c r="R22" s="113">
        <f>K22+D22</f>
        <v>11</v>
      </c>
      <c r="S22" s="113">
        <f>E22</f>
        <v>0</v>
      </c>
      <c r="T22" s="113">
        <f>H22</f>
        <v>5.25</v>
      </c>
      <c r="U22" s="113">
        <f>I22+J22</f>
        <v>5.8</v>
      </c>
      <c r="V22" s="107">
        <f>Q22</f>
        <v>0</v>
      </c>
      <c r="W22" s="120">
        <f>SUM(R22:V22)</f>
        <v>22.05</v>
      </c>
      <c r="X22" s="115"/>
      <c r="Y22" s="209"/>
      <c r="Z22" s="62"/>
      <c r="AA22" s="62"/>
      <c r="AB22" s="62"/>
      <c r="AC22" s="62"/>
      <c r="AD22" s="62"/>
      <c r="AE22" s="62"/>
      <c r="AF22" s="62"/>
    </row>
    <row r="23" spans="1:32" s="44" customFormat="1" ht="43.5" customHeight="1">
      <c r="A23" s="17"/>
      <c r="B23" s="81" t="s">
        <v>63</v>
      </c>
      <c r="C23" s="105" t="s">
        <v>35</v>
      </c>
      <c r="D23" s="106">
        <v>5</v>
      </c>
      <c r="E23" s="107"/>
      <c r="F23" s="108">
        <v>8.1</v>
      </c>
      <c r="G23" s="107">
        <v>9.3</v>
      </c>
      <c r="H23" s="108">
        <f>(F23+G23)/2</f>
        <v>8.7</v>
      </c>
      <c r="I23" s="119">
        <v>5.1</v>
      </c>
      <c r="J23" s="118"/>
      <c r="K23" s="109"/>
      <c r="L23" s="110">
        <f>D23+H23+I23+J23+K23+E23</f>
        <v>18.799999999999997</v>
      </c>
      <c r="M23" s="111">
        <f>L23/$L$6</f>
        <v>0.37599999999999995</v>
      </c>
      <c r="N23" s="112"/>
      <c r="O23" s="108"/>
      <c r="P23" s="107"/>
      <c r="Q23" s="107">
        <f>O23+P23</f>
        <v>0</v>
      </c>
      <c r="R23" s="113">
        <f>K23+D23</f>
        <v>5</v>
      </c>
      <c r="S23" s="113">
        <f>E23</f>
        <v>0</v>
      </c>
      <c r="T23" s="113">
        <f>H23</f>
        <v>8.7</v>
      </c>
      <c r="U23" s="113">
        <f>I23+J23</f>
        <v>5.1</v>
      </c>
      <c r="V23" s="107">
        <f>Q23</f>
        <v>0</v>
      </c>
      <c r="W23" s="114">
        <f>SUM(R23:V23)</f>
        <v>18.799999999999997</v>
      </c>
      <c r="X23" s="115"/>
      <c r="Y23" s="209"/>
      <c r="Z23" s="62"/>
      <c r="AA23" s="62"/>
      <c r="AB23" s="62"/>
      <c r="AC23" s="62"/>
      <c r="AD23" s="62"/>
      <c r="AE23" s="62"/>
      <c r="AF23" s="62"/>
    </row>
    <row r="24" spans="1:32" s="44" customFormat="1" ht="43.5" customHeight="1">
      <c r="A24" s="17"/>
      <c r="B24" s="80">
        <v>18</v>
      </c>
      <c r="C24" s="179" t="s">
        <v>69</v>
      </c>
      <c r="D24" s="180">
        <v>5</v>
      </c>
      <c r="E24" s="181"/>
      <c r="F24" s="182">
        <v>8.1</v>
      </c>
      <c r="G24" s="181">
        <v>4.3</v>
      </c>
      <c r="H24" s="182">
        <f>(F24+G24)/2</f>
        <v>6.199999999999999</v>
      </c>
      <c r="I24" s="181">
        <v>3</v>
      </c>
      <c r="J24" s="183">
        <v>3.9</v>
      </c>
      <c r="K24" s="184"/>
      <c r="L24" s="185">
        <f>D24+H24+I24+J24+K24+E24</f>
        <v>18.099999999999998</v>
      </c>
      <c r="M24" s="186">
        <f>L24/$L$6</f>
        <v>0.36199999999999993</v>
      </c>
      <c r="N24" s="187"/>
      <c r="O24" s="182"/>
      <c r="P24" s="181"/>
      <c r="Q24" s="181">
        <f>O24+P24</f>
        <v>0</v>
      </c>
      <c r="R24" s="188">
        <f>K24+D24</f>
        <v>5</v>
      </c>
      <c r="S24" s="188">
        <f>E24</f>
        <v>0</v>
      </c>
      <c r="T24" s="188">
        <f>H24</f>
        <v>6.199999999999999</v>
      </c>
      <c r="U24" s="188">
        <f>I24+J24</f>
        <v>6.9</v>
      </c>
      <c r="V24" s="181">
        <f>Q24</f>
        <v>0</v>
      </c>
      <c r="W24" s="189">
        <f>SUM(R24:V24)</f>
        <v>18.1</v>
      </c>
      <c r="X24" s="190"/>
      <c r="Y24" s="208"/>
      <c r="Z24" s="22"/>
      <c r="AA24" s="2"/>
      <c r="AD24" s="62"/>
      <c r="AE24" s="62"/>
      <c r="AF24" s="62"/>
    </row>
    <row r="25" spans="1:32" s="44" customFormat="1" ht="43.5" customHeight="1">
      <c r="A25" s="47"/>
      <c r="B25" s="81">
        <v>15</v>
      </c>
      <c r="C25" s="191" t="s">
        <v>70</v>
      </c>
      <c r="D25" s="180">
        <v>5</v>
      </c>
      <c r="E25" s="181">
        <v>6</v>
      </c>
      <c r="F25" s="182">
        <v>8.5</v>
      </c>
      <c r="G25" s="181"/>
      <c r="H25" s="182">
        <f>(F25+G25)/2</f>
        <v>4.25</v>
      </c>
      <c r="I25" s="181">
        <v>0.4</v>
      </c>
      <c r="J25" s="183">
        <v>1</v>
      </c>
      <c r="K25" s="184">
        <v>1</v>
      </c>
      <c r="L25" s="185">
        <f>D25+H25+I25+J25+K25+E25</f>
        <v>17.65</v>
      </c>
      <c r="M25" s="186">
        <f>L25/$L$6</f>
        <v>0.353</v>
      </c>
      <c r="N25" s="192"/>
      <c r="O25" s="182"/>
      <c r="P25" s="181"/>
      <c r="Q25" s="181">
        <f>O25+P25</f>
        <v>0</v>
      </c>
      <c r="R25" s="188">
        <f>K25+D25</f>
        <v>6</v>
      </c>
      <c r="S25" s="188">
        <f>E25</f>
        <v>6</v>
      </c>
      <c r="T25" s="188">
        <f>H25</f>
        <v>4.25</v>
      </c>
      <c r="U25" s="188">
        <f>I25+J25</f>
        <v>1.4</v>
      </c>
      <c r="V25" s="181">
        <f>Q25</f>
        <v>0</v>
      </c>
      <c r="W25" s="189">
        <f>SUM(R25:V25)</f>
        <v>17.65</v>
      </c>
      <c r="X25" s="190"/>
      <c r="Y25" s="208"/>
      <c r="Z25" s="22"/>
      <c r="AA25" s="2"/>
      <c r="AD25" s="62"/>
      <c r="AE25" s="62"/>
      <c r="AF25" s="62"/>
    </row>
    <row r="26" spans="1:32" s="44" customFormat="1" ht="43.5" customHeight="1">
      <c r="A26" s="47"/>
      <c r="B26" s="80">
        <v>10</v>
      </c>
      <c r="C26" s="179" t="s">
        <v>48</v>
      </c>
      <c r="D26" s="180">
        <v>3</v>
      </c>
      <c r="E26" s="181"/>
      <c r="F26" s="182">
        <v>7.7</v>
      </c>
      <c r="G26" s="181">
        <v>6.7</v>
      </c>
      <c r="H26" s="182">
        <f>(F26+G26)/2</f>
        <v>7.2</v>
      </c>
      <c r="I26" s="181">
        <v>5.3</v>
      </c>
      <c r="J26" s="183"/>
      <c r="K26" s="184">
        <v>2</v>
      </c>
      <c r="L26" s="185">
        <f>D26+H26+I26+J26+K26+E26</f>
        <v>17.5</v>
      </c>
      <c r="M26" s="186">
        <f>L26/$L$6</f>
        <v>0.35</v>
      </c>
      <c r="N26" s="193"/>
      <c r="O26" s="182"/>
      <c r="P26" s="181"/>
      <c r="Q26" s="181">
        <f>O26+P26</f>
        <v>0</v>
      </c>
      <c r="R26" s="188">
        <f>K26+D26</f>
        <v>5</v>
      </c>
      <c r="S26" s="188">
        <f>E26</f>
        <v>0</v>
      </c>
      <c r="T26" s="188">
        <f>H26</f>
        <v>7.2</v>
      </c>
      <c r="U26" s="188">
        <f>I26+J26</f>
        <v>5.3</v>
      </c>
      <c r="V26" s="181">
        <f>Q26</f>
        <v>0</v>
      </c>
      <c r="W26" s="194">
        <f>SUM(R26:V26)</f>
        <v>17.5</v>
      </c>
      <c r="X26" s="190"/>
      <c r="Y26" s="209"/>
      <c r="Z26" s="51"/>
      <c r="AA26" s="48"/>
      <c r="AC26" s="2"/>
      <c r="AD26" s="60"/>
      <c r="AE26" s="60"/>
      <c r="AF26" s="60"/>
    </row>
    <row r="27" spans="1:32" s="44" customFormat="1" ht="43.5" customHeight="1">
      <c r="A27" s="17"/>
      <c r="B27" s="80">
        <v>19</v>
      </c>
      <c r="C27" s="179" t="s">
        <v>56</v>
      </c>
      <c r="D27" s="180">
        <v>3</v>
      </c>
      <c r="E27" s="181"/>
      <c r="F27" s="182">
        <v>7.7</v>
      </c>
      <c r="G27" s="181">
        <v>1.3</v>
      </c>
      <c r="H27" s="182">
        <f>(F27+G27)/2</f>
        <v>4.5</v>
      </c>
      <c r="I27" s="181">
        <v>3.3</v>
      </c>
      <c r="J27" s="183">
        <v>0</v>
      </c>
      <c r="K27" s="184">
        <v>4</v>
      </c>
      <c r="L27" s="185">
        <f>D27+H27+I27+J27+K27+E27</f>
        <v>14.8</v>
      </c>
      <c r="M27" s="186">
        <f>L27/$L$6</f>
        <v>0.29600000000000004</v>
      </c>
      <c r="N27" s="187"/>
      <c r="O27" s="182"/>
      <c r="P27" s="181"/>
      <c r="Q27" s="181">
        <f>O27+P27</f>
        <v>0</v>
      </c>
      <c r="R27" s="188">
        <f>K27+D27</f>
        <v>7</v>
      </c>
      <c r="S27" s="188">
        <f>E27</f>
        <v>0</v>
      </c>
      <c r="T27" s="188">
        <f>H27</f>
        <v>4.5</v>
      </c>
      <c r="U27" s="188">
        <f>I27+J27</f>
        <v>3.3</v>
      </c>
      <c r="V27" s="181">
        <f>Q27</f>
        <v>0</v>
      </c>
      <c r="W27" s="189">
        <f>SUM(R27:V27)</f>
        <v>14.8</v>
      </c>
      <c r="X27" s="190"/>
      <c r="Y27" s="208"/>
      <c r="Z27" s="22"/>
      <c r="AA27" s="2"/>
      <c r="AD27" s="62"/>
      <c r="AE27" s="62"/>
      <c r="AF27" s="62"/>
    </row>
    <row r="28" spans="1:32" s="44" customFormat="1" ht="43.5" customHeight="1">
      <c r="A28" s="17"/>
      <c r="B28" s="83">
        <v>21</v>
      </c>
      <c r="C28" s="179" t="s">
        <v>72</v>
      </c>
      <c r="D28" s="180">
        <v>5</v>
      </c>
      <c r="E28" s="181"/>
      <c r="F28" s="182">
        <v>0</v>
      </c>
      <c r="G28" s="181">
        <v>5.3</v>
      </c>
      <c r="H28" s="182">
        <f>(F28+G28)/2</f>
        <v>2.65</v>
      </c>
      <c r="I28" s="181"/>
      <c r="J28" s="195">
        <v>3</v>
      </c>
      <c r="K28" s="184">
        <v>1</v>
      </c>
      <c r="L28" s="185">
        <f>D28+H28+I28+J28+K28+E28</f>
        <v>11.65</v>
      </c>
      <c r="M28" s="186">
        <f>L28/$L$6</f>
        <v>0.233</v>
      </c>
      <c r="N28" s="187"/>
      <c r="O28" s="182"/>
      <c r="P28" s="181"/>
      <c r="Q28" s="181">
        <f>O28+P28</f>
        <v>0</v>
      </c>
      <c r="R28" s="188">
        <f>K28+D28</f>
        <v>6</v>
      </c>
      <c r="S28" s="188">
        <f>E28</f>
        <v>0</v>
      </c>
      <c r="T28" s="188">
        <f>H28</f>
        <v>2.65</v>
      </c>
      <c r="U28" s="188">
        <f>I28+J28</f>
        <v>3</v>
      </c>
      <c r="V28" s="181">
        <f>Q28</f>
        <v>0</v>
      </c>
      <c r="W28" s="189">
        <f>SUM(R28:V28)</f>
        <v>11.65</v>
      </c>
      <c r="X28" s="190"/>
      <c r="Y28" s="208"/>
      <c r="Z28" s="22"/>
      <c r="AA28" s="2"/>
      <c r="AD28" s="62"/>
      <c r="AE28" s="62"/>
      <c r="AF28" s="62"/>
    </row>
    <row r="29" spans="1:32" s="44" customFormat="1" ht="43.5" customHeight="1">
      <c r="A29" s="47"/>
      <c r="B29" s="79" t="s">
        <v>68</v>
      </c>
      <c r="C29" s="196" t="s">
        <v>59</v>
      </c>
      <c r="D29" s="197">
        <v>5</v>
      </c>
      <c r="E29" s="198"/>
      <c r="F29" s="199">
        <v>6.7</v>
      </c>
      <c r="G29" s="198"/>
      <c r="H29" s="199">
        <f>(F29+G29)/2</f>
        <v>3.35</v>
      </c>
      <c r="I29" s="198">
        <v>3.1</v>
      </c>
      <c r="J29" s="200"/>
      <c r="K29" s="201"/>
      <c r="L29" s="202">
        <f>D29+H29+I29+J29+K29+E29</f>
        <v>11.45</v>
      </c>
      <c r="M29" s="203">
        <f>L29/$L$6</f>
        <v>0.22899999999999998</v>
      </c>
      <c r="N29" s="204"/>
      <c r="O29" s="199"/>
      <c r="P29" s="198"/>
      <c r="Q29" s="198">
        <f>O29+P29</f>
        <v>0</v>
      </c>
      <c r="R29" s="205">
        <f>K29+D29</f>
        <v>5</v>
      </c>
      <c r="S29" s="205">
        <f>E29</f>
        <v>0</v>
      </c>
      <c r="T29" s="205">
        <f>H29</f>
        <v>3.35</v>
      </c>
      <c r="U29" s="205">
        <f>I29+J29</f>
        <v>3.1</v>
      </c>
      <c r="V29" s="198">
        <f>Q29</f>
        <v>0</v>
      </c>
      <c r="W29" s="206">
        <f>SUM(R29:V29)</f>
        <v>11.45</v>
      </c>
      <c r="X29" s="207"/>
      <c r="Y29" s="209"/>
      <c r="Z29" s="51"/>
      <c r="AA29" s="48"/>
      <c r="AC29" s="2"/>
      <c r="AD29" s="60"/>
      <c r="AE29" s="60"/>
      <c r="AF29" s="60"/>
    </row>
    <row r="30" spans="1:32" s="44" customFormat="1" ht="43.5" customHeight="1">
      <c r="A30" s="47"/>
      <c r="B30" s="80">
        <v>14</v>
      </c>
      <c r="C30" s="91" t="s">
        <v>52</v>
      </c>
      <c r="D30" s="92">
        <v>5</v>
      </c>
      <c r="E30" s="129"/>
      <c r="F30" s="94">
        <v>6.9</v>
      </c>
      <c r="G30" s="93">
        <v>5</v>
      </c>
      <c r="H30" s="94">
        <f aca="true" t="shared" si="8" ref="H24:H36">(F30+G30)/2</f>
        <v>5.95</v>
      </c>
      <c r="I30" s="93">
        <v>0.5</v>
      </c>
      <c r="J30" s="121"/>
      <c r="K30" s="95"/>
      <c r="L30" s="96">
        <f>D30+H30+J30+K30+E30</f>
        <v>10.95</v>
      </c>
      <c r="M30" s="97">
        <f aca="true" t="shared" si="9" ref="M24:M36">L30/$L$6</f>
        <v>0.21899999999999997</v>
      </c>
      <c r="N30" s="98"/>
      <c r="O30" s="94"/>
      <c r="P30" s="93"/>
      <c r="Q30" s="99"/>
      <c r="R30" s="100">
        <f aca="true" t="shared" si="10" ref="R24:R36">K30+D30</f>
        <v>5</v>
      </c>
      <c r="S30" s="100">
        <f aca="true" t="shared" si="11" ref="S24:S36">E30</f>
        <v>0</v>
      </c>
      <c r="T30" s="100">
        <f aca="true" t="shared" si="12" ref="T24:T36">H30</f>
        <v>5.95</v>
      </c>
      <c r="U30" s="100"/>
      <c r="V30" s="100">
        <f aca="true" t="shared" si="13" ref="V24:V36">Q30</f>
        <v>0</v>
      </c>
      <c r="W30" s="101">
        <f aca="true" t="shared" si="14" ref="W24:W36">SUM(R30:V30)</f>
        <v>10.95</v>
      </c>
      <c r="X30" s="102"/>
      <c r="Y30" s="59"/>
      <c r="Z30" s="46"/>
      <c r="AA30" s="48"/>
      <c r="AB30" s="5"/>
      <c r="AC30" s="5"/>
      <c r="AD30" s="61"/>
      <c r="AE30" s="61"/>
      <c r="AF30" s="61"/>
    </row>
    <row r="31" spans="1:33" s="8" customFormat="1" ht="43.5" customHeight="1">
      <c r="A31" s="47"/>
      <c r="B31" s="81" t="s">
        <v>64</v>
      </c>
      <c r="C31" s="91" t="s">
        <v>36</v>
      </c>
      <c r="D31" s="92">
        <v>5</v>
      </c>
      <c r="E31" s="129"/>
      <c r="F31" s="94">
        <v>7.3</v>
      </c>
      <c r="G31" s="93"/>
      <c r="H31" s="94">
        <f t="shared" si="8"/>
        <v>3.65</v>
      </c>
      <c r="I31" s="93">
        <v>2.3</v>
      </c>
      <c r="J31" s="121"/>
      <c r="K31" s="95"/>
      <c r="L31" s="96">
        <f aca="true" t="shared" si="15" ref="L31:L36">D31+H31+I31+J31+K31+E31</f>
        <v>10.95</v>
      </c>
      <c r="M31" s="97">
        <f t="shared" si="9"/>
        <v>0.21899999999999997</v>
      </c>
      <c r="N31" s="103"/>
      <c r="O31" s="94"/>
      <c r="P31" s="122"/>
      <c r="Q31" s="123"/>
      <c r="R31" s="100">
        <f t="shared" si="10"/>
        <v>5</v>
      </c>
      <c r="S31" s="100">
        <f t="shared" si="11"/>
        <v>0</v>
      </c>
      <c r="T31" s="100">
        <f t="shared" si="12"/>
        <v>3.65</v>
      </c>
      <c r="U31" s="100">
        <f aca="true" t="shared" si="16" ref="U31:U36">I31+J31</f>
        <v>2.3</v>
      </c>
      <c r="V31" s="100">
        <f t="shared" si="13"/>
        <v>0</v>
      </c>
      <c r="W31" s="101">
        <f t="shared" si="14"/>
        <v>10.95</v>
      </c>
      <c r="X31" s="124"/>
      <c r="Y31" s="44"/>
      <c r="Z31" s="46"/>
      <c r="AA31" s="48"/>
      <c r="AB31" s="44"/>
      <c r="AC31" s="44"/>
      <c r="AD31" s="62"/>
      <c r="AE31" s="62"/>
      <c r="AF31" s="62"/>
      <c r="AG31" s="43"/>
    </row>
    <row r="32" spans="1:32" s="7" customFormat="1" ht="43.5" customHeight="1">
      <c r="A32" s="47"/>
      <c r="B32" s="82" t="s">
        <v>62</v>
      </c>
      <c r="C32" s="125" t="s">
        <v>38</v>
      </c>
      <c r="D32" s="92">
        <v>5</v>
      </c>
      <c r="E32" s="129"/>
      <c r="F32" s="94">
        <v>8.9</v>
      </c>
      <c r="G32" s="93"/>
      <c r="H32" s="94">
        <f t="shared" si="8"/>
        <v>4.45</v>
      </c>
      <c r="I32" s="93"/>
      <c r="J32" s="121"/>
      <c r="K32" s="95">
        <v>1</v>
      </c>
      <c r="L32" s="96">
        <f t="shared" si="15"/>
        <v>10.45</v>
      </c>
      <c r="M32" s="97">
        <f t="shared" si="9"/>
        <v>0.209</v>
      </c>
      <c r="N32" s="98"/>
      <c r="O32" s="94"/>
      <c r="P32" s="93"/>
      <c r="Q32" s="99"/>
      <c r="R32" s="100">
        <f t="shared" si="10"/>
        <v>6</v>
      </c>
      <c r="S32" s="100">
        <f t="shared" si="11"/>
        <v>0</v>
      </c>
      <c r="T32" s="100">
        <f t="shared" si="12"/>
        <v>4.45</v>
      </c>
      <c r="U32" s="100">
        <f t="shared" si="16"/>
        <v>0</v>
      </c>
      <c r="V32" s="100">
        <f t="shared" si="13"/>
        <v>0</v>
      </c>
      <c r="W32" s="101">
        <f t="shared" si="14"/>
        <v>10.45</v>
      </c>
      <c r="X32" s="102"/>
      <c r="Y32" s="59"/>
      <c r="Z32" s="46"/>
      <c r="AA32" s="48"/>
      <c r="AB32" s="5"/>
      <c r="AC32" s="5"/>
      <c r="AD32" s="61"/>
      <c r="AE32" s="61"/>
      <c r="AF32" s="61"/>
    </row>
    <row r="33" spans="1:32" s="7" customFormat="1" ht="43.5" customHeight="1">
      <c r="A33" s="17"/>
      <c r="B33" s="80">
        <v>17</v>
      </c>
      <c r="C33" s="91" t="s">
        <v>55</v>
      </c>
      <c r="D33" s="92">
        <v>3</v>
      </c>
      <c r="E33" s="129"/>
      <c r="F33" s="94">
        <v>8.9</v>
      </c>
      <c r="G33" s="93"/>
      <c r="H33" s="94">
        <f t="shared" si="8"/>
        <v>4.45</v>
      </c>
      <c r="I33" s="93"/>
      <c r="J33" s="121"/>
      <c r="K33" s="95"/>
      <c r="L33" s="96">
        <f t="shared" si="15"/>
        <v>7.45</v>
      </c>
      <c r="M33" s="97">
        <f t="shared" si="9"/>
        <v>0.149</v>
      </c>
      <c r="N33" s="98"/>
      <c r="O33" s="94"/>
      <c r="P33" s="93"/>
      <c r="Q33" s="99"/>
      <c r="R33" s="100">
        <f t="shared" si="10"/>
        <v>3</v>
      </c>
      <c r="S33" s="100">
        <f t="shared" si="11"/>
        <v>0</v>
      </c>
      <c r="T33" s="100">
        <f t="shared" si="12"/>
        <v>4.45</v>
      </c>
      <c r="U33" s="100">
        <f t="shared" si="16"/>
        <v>0</v>
      </c>
      <c r="V33" s="100">
        <f t="shared" si="13"/>
        <v>0</v>
      </c>
      <c r="W33" s="101">
        <f t="shared" si="14"/>
        <v>7.45</v>
      </c>
      <c r="X33" s="102"/>
      <c r="Y33" s="2"/>
      <c r="Z33" s="22"/>
      <c r="AA33" s="2"/>
      <c r="AB33" s="2"/>
      <c r="AC33" s="44"/>
      <c r="AD33" s="62"/>
      <c r="AE33" s="62"/>
      <c r="AF33" s="62"/>
    </row>
    <row r="34" spans="1:32" s="44" customFormat="1" ht="43.5" customHeight="1">
      <c r="A34" s="17"/>
      <c r="B34" s="80">
        <v>16</v>
      </c>
      <c r="C34" s="91" t="s">
        <v>54</v>
      </c>
      <c r="D34" s="92">
        <v>5</v>
      </c>
      <c r="E34" s="129"/>
      <c r="F34" s="94">
        <v>0</v>
      </c>
      <c r="G34" s="93"/>
      <c r="H34" s="94">
        <f t="shared" si="8"/>
        <v>0</v>
      </c>
      <c r="I34" s="93"/>
      <c r="J34" s="121"/>
      <c r="K34" s="95"/>
      <c r="L34" s="96">
        <f t="shared" si="15"/>
        <v>5</v>
      </c>
      <c r="M34" s="97">
        <f t="shared" si="9"/>
        <v>0.1</v>
      </c>
      <c r="N34" s="98"/>
      <c r="O34" s="94"/>
      <c r="P34" s="93"/>
      <c r="Q34" s="99"/>
      <c r="R34" s="100">
        <f t="shared" si="10"/>
        <v>5</v>
      </c>
      <c r="S34" s="100">
        <f t="shared" si="11"/>
        <v>0</v>
      </c>
      <c r="T34" s="100">
        <f t="shared" si="12"/>
        <v>0</v>
      </c>
      <c r="U34" s="100">
        <f t="shared" si="16"/>
        <v>0</v>
      </c>
      <c r="V34" s="100">
        <f t="shared" si="13"/>
        <v>0</v>
      </c>
      <c r="W34" s="101">
        <f t="shared" si="14"/>
        <v>5</v>
      </c>
      <c r="X34" s="102"/>
      <c r="Y34" s="2"/>
      <c r="Z34" s="22"/>
      <c r="AA34" s="2"/>
      <c r="AD34" s="62"/>
      <c r="AE34" s="62"/>
      <c r="AF34" s="62"/>
    </row>
    <row r="35" spans="1:32" s="44" customFormat="1" ht="43.5" customHeight="1">
      <c r="A35" s="17"/>
      <c r="B35" s="80">
        <v>12</v>
      </c>
      <c r="C35" s="91" t="s">
        <v>50</v>
      </c>
      <c r="D35" s="92">
        <v>3</v>
      </c>
      <c r="E35" s="129"/>
      <c r="F35" s="94">
        <v>0</v>
      </c>
      <c r="G35" s="93"/>
      <c r="H35" s="94">
        <f t="shared" si="8"/>
        <v>0</v>
      </c>
      <c r="I35" s="93"/>
      <c r="J35" s="121"/>
      <c r="K35" s="95"/>
      <c r="L35" s="96">
        <f t="shared" si="15"/>
        <v>3</v>
      </c>
      <c r="M35" s="97">
        <f t="shared" si="9"/>
        <v>0.06</v>
      </c>
      <c r="N35" s="103"/>
      <c r="O35" s="94"/>
      <c r="P35" s="93"/>
      <c r="Q35" s="99"/>
      <c r="R35" s="100">
        <f t="shared" si="10"/>
        <v>3</v>
      </c>
      <c r="S35" s="100">
        <f t="shared" si="11"/>
        <v>0</v>
      </c>
      <c r="T35" s="100">
        <f t="shared" si="12"/>
        <v>0</v>
      </c>
      <c r="U35" s="100">
        <f t="shared" si="16"/>
        <v>0</v>
      </c>
      <c r="V35" s="100">
        <f t="shared" si="13"/>
        <v>0</v>
      </c>
      <c r="W35" s="101">
        <f t="shared" si="14"/>
        <v>3</v>
      </c>
      <c r="X35" s="104"/>
      <c r="Y35" s="2"/>
      <c r="Z35" s="22"/>
      <c r="AA35" s="2"/>
      <c r="AD35" s="62"/>
      <c r="AE35" s="62"/>
      <c r="AF35" s="62"/>
    </row>
    <row r="36" spans="1:32" s="44" customFormat="1" ht="43.5" customHeight="1">
      <c r="A36" s="47"/>
      <c r="B36" s="80">
        <v>15</v>
      </c>
      <c r="C36" s="91" t="s">
        <v>53</v>
      </c>
      <c r="D36" s="92">
        <v>1</v>
      </c>
      <c r="E36" s="129"/>
      <c r="F36" s="94">
        <v>0</v>
      </c>
      <c r="G36" s="93"/>
      <c r="H36" s="94">
        <f t="shared" si="8"/>
        <v>0</v>
      </c>
      <c r="I36" s="93"/>
      <c r="J36" s="121"/>
      <c r="K36" s="95">
        <v>1</v>
      </c>
      <c r="L36" s="96">
        <f t="shared" si="15"/>
        <v>2</v>
      </c>
      <c r="M36" s="97">
        <f t="shared" si="9"/>
        <v>0.04</v>
      </c>
      <c r="N36" s="98"/>
      <c r="O36" s="94"/>
      <c r="P36" s="93"/>
      <c r="Q36" s="99"/>
      <c r="R36" s="100">
        <f t="shared" si="10"/>
        <v>2</v>
      </c>
      <c r="S36" s="100">
        <f t="shared" si="11"/>
        <v>0</v>
      </c>
      <c r="T36" s="100">
        <f t="shared" si="12"/>
        <v>0</v>
      </c>
      <c r="U36" s="100">
        <f t="shared" si="16"/>
        <v>0</v>
      </c>
      <c r="V36" s="100">
        <f t="shared" si="13"/>
        <v>0</v>
      </c>
      <c r="W36" s="101">
        <f t="shared" si="14"/>
        <v>2</v>
      </c>
      <c r="X36" s="102"/>
      <c r="Z36" s="51"/>
      <c r="AA36" s="48"/>
      <c r="AC36" s="2"/>
      <c r="AD36" s="60"/>
      <c r="AE36" s="60"/>
      <c r="AF36" s="60"/>
    </row>
  </sheetData>
  <sheetProtection/>
  <mergeCells count="5">
    <mergeCell ref="C3:M3"/>
    <mergeCell ref="O1:R1"/>
    <mergeCell ref="T2:V2"/>
    <mergeCell ref="T3:V3"/>
    <mergeCell ref="T1:V1"/>
  </mergeCells>
  <printOptions horizontalCentered="1" verticalCentered="1"/>
  <pageMargins left="0.15" right="0.23" top="0.15748031496063" bottom="0.14" header="0.15748031496063" footer="0.14"/>
  <pageSetup fitToHeight="0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2019-09-30T09:50:18Z</cp:lastPrinted>
  <dcterms:created xsi:type="dcterms:W3CDTF">2008-11-19T20:59:51Z</dcterms:created>
  <dcterms:modified xsi:type="dcterms:W3CDTF">2020-02-13T11:49:12Z</dcterms:modified>
  <cp:category/>
  <cp:version/>
  <cp:contentType/>
  <cp:contentStatus/>
</cp:coreProperties>
</file>